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Mi unidad\IDRD MARLYS\IDRD 2020\REPORTE DE INDICADORES\INDICADORES 2021\Noviembre 2021\"/>
    </mc:Choice>
  </mc:AlternateContent>
  <xr:revisionPtr revIDLastSave="0" documentId="13_ncr:1_{2D62C7A2-2884-455D-A22F-96FEF619BC22}" xr6:coauthVersionLast="46" xr6:coauthVersionMax="46" xr10:uidLastSave="{00000000-0000-0000-0000-000000000000}"/>
  <bookViews>
    <workbookView xWindow="-120" yWindow="-120" windowWidth="20730" windowHeight="11160" xr2:uid="{C9ED6F0D-EB05-472B-AE50-BC7C6431E663}"/>
  </bookViews>
  <sheets>
    <sheet name="OCTUBRE" sheetId="1" r:id="rId1"/>
    <sheet name="Hoja1" sheetId="2" state="hidden" r:id="rId2"/>
  </sheets>
  <definedNames>
    <definedName name="_xlnm._FilterDatabase" localSheetId="0" hidden="1">OCTUBRE!$A$2:$K$104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 l="1"/>
  <c r="I32" i="1" l="1"/>
  <c r="J32" i="1" s="1"/>
  <c r="I34" i="1"/>
  <c r="J34" i="1" s="1"/>
  <c r="I28" i="1"/>
  <c r="J28" i="1" s="1"/>
  <c r="I46" i="1"/>
  <c r="J46" i="1" s="1"/>
  <c r="I44" i="1"/>
  <c r="J44" i="1" s="1"/>
  <c r="I43" i="1"/>
  <c r="J43" i="1" s="1"/>
  <c r="I27" i="1"/>
  <c r="J27" i="1" s="1"/>
  <c r="I29" i="1"/>
  <c r="J29" i="1" s="1"/>
  <c r="I30" i="1"/>
  <c r="J30" i="1" s="1"/>
  <c r="I31" i="1"/>
  <c r="J31" i="1" s="1"/>
  <c r="I40" i="1"/>
  <c r="J40" i="1" s="1"/>
  <c r="I41" i="1"/>
  <c r="J41" i="1" s="1"/>
  <c r="I51" i="1"/>
  <c r="J51" i="1" s="1"/>
  <c r="I49" i="1"/>
  <c r="J49" i="1" s="1"/>
  <c r="I50" i="1"/>
  <c r="J50" i="1" s="1"/>
  <c r="J62" i="1"/>
  <c r="I62" i="1"/>
  <c r="I61" i="1"/>
  <c r="J61" i="1" s="1"/>
  <c r="I99" i="1"/>
  <c r="J99" i="1" s="1"/>
  <c r="I76" i="1"/>
  <c r="J76" i="1" s="1"/>
  <c r="I84" i="1"/>
  <c r="J84" i="1" s="1"/>
  <c r="I83" i="1"/>
  <c r="J83" i="1" s="1"/>
  <c r="I10" i="1"/>
  <c r="J10" i="1" s="1"/>
  <c r="I21" i="1"/>
  <c r="J21" i="1" s="1"/>
  <c r="I20" i="1"/>
  <c r="J20" i="1" s="1"/>
  <c r="I78" i="1" l="1"/>
  <c r="J78" i="1" s="1"/>
  <c r="C4" i="2" l="1"/>
  <c r="B15" i="2" l="1"/>
  <c r="C14" i="2" s="1"/>
  <c r="C12" i="2" l="1"/>
  <c r="C13" i="2"/>
</calcChain>
</file>

<file path=xl/sharedStrings.xml><?xml version="1.0" encoding="utf-8"?>
<sst xmlns="http://schemas.openxmlformats.org/spreadsheetml/2006/main" count="558" uniqueCount="287">
  <si>
    <t>Proceso</t>
  </si>
  <si>
    <t>Nombre del Indicador</t>
  </si>
  <si>
    <t>Formula</t>
  </si>
  <si>
    <t>TIPO</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</si>
  <si>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</si>
  <si>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</si>
  <si>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</si>
  <si>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</si>
  <si>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</si>
  <si>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</si>
  <si>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</si>
  <si>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</si>
  <si>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</si>
  <si>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</si>
  <si>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</si>
  <si>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</si>
  <si>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</si>
  <si>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</si>
  <si>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</si>
  <si>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</si>
  <si>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</si>
  <si>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</si>
  <si>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</si>
  <si>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</si>
  <si>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</si>
  <si>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</si>
  <si>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</si>
  <si>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</si>
  <si>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</si>
  <si>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</si>
  <si>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</si>
  <si>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</si>
  <si>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</si>
  <si>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</si>
  <si>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</si>
  <si>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</si>
  <si>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</si>
  <si>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</si>
  <si>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</si>
  <si>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</si>
  <si>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</si>
  <si>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</si>
  <si>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</si>
  <si>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</si>
  <si>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</si>
  <si>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</si>
  <si>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</si>
  <si>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</si>
  <si>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</si>
  <si>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</si>
  <si>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</si>
  <si>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</si>
  <si>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</si>
  <si>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</si>
  <si>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</si>
  <si>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</si>
  <si>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</si>
  <si>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</si>
  <si>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</si>
  <si>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</si>
  <si>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</si>
  <si>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</si>
  <si>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</si>
  <si>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</si>
  <si>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</si>
  <si>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</si>
  <si>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</si>
  <si>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</si>
  <si>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</si>
  <si>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</si>
  <si>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</si>
  <si>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</si>
  <si>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</si>
  <si>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</si>
  <si>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</si>
  <si>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</si>
  <si>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</si>
  <si>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</si>
  <si>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</si>
  <si>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</si>
  <si>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</si>
  <si>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</si>
  <si>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</si>
  <si>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</si>
  <si>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</si>
  <si>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</si>
  <si>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</si>
  <si>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</si>
  <si>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</si>
  <si>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</si>
  <si>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</si>
  <si>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</si>
  <si>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</si>
  <si>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</si>
  <si>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</si>
  <si>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</si>
  <si>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</si>
  <si>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</si>
  <si>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</si>
  <si>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</si>
  <si>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</si>
  <si>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</si>
  <si>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</si>
  <si>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</si>
  <si>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</si>
  <si>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</si>
  <si>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</si>
  <si>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</si>
  <si>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</si>
  <si>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</si>
  <si>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</si>
  <si>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</si>
  <si>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</si>
  <si>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</si>
  <si>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</si>
  <si>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</si>
  <si>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</si>
  <si>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</si>
  <si>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</si>
  <si>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</si>
  <si>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</si>
  <si>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</si>
  <si>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</si>
  <si>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</si>
  <si>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</si>
  <si>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</si>
  <si>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</si>
  <si>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</si>
  <si>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</si>
  <si>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</si>
  <si>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</si>
  <si>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</si>
  <si>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</si>
  <si>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</si>
  <si>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</si>
  <si>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</si>
  <si>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</si>
  <si>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</si>
  <si>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</si>
  <si>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</si>
  <si>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</si>
  <si>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</si>
  <si>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</si>
  <si>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</si>
  <si>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</si>
  <si>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</si>
  <si>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</si>
  <si>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</si>
  <si>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</si>
  <si>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</si>
  <si>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</si>
  <si>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mantenimientos ejecutados al sistema de video</t>
  </si>
  <si>
    <t>Número de mantenimientos ejecutados al sistema de video / Número de mantenimientos programados al sistema de video.</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</si>
  <si>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</si>
  <si>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</si>
  <si>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</si>
  <si>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</si>
  <si>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</si>
  <si>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</si>
  <si>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</si>
  <si>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</si>
  <si>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</si>
  <si>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</si>
  <si>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</si>
  <si>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</si>
  <si>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</si>
  <si>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</si>
  <si>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</si>
  <si>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</si>
  <si>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</si>
  <si>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</si>
  <si>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</si>
  <si>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</si>
  <si>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</si>
  <si>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</si>
  <si>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fallas de calidad o estabilidad de obra atendidas en construcción y adecuación de parques y escenarios</t>
  </si>
  <si>
    <t>(No. de fallas de calidad o estabilidad de obra atendidas/Total de fallas de calidad o estabilidad de obra detectadas o reportadas por terceros)*100
Atendido = Se genera requerimiento al contratista para establecer compromisos de reparación.</t>
  </si>
  <si>
    <t>Porcentaje de avance en la ejecución de obras de construcción y adecuación de parques y escenarios</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</si>
  <si>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</si>
  <si>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de parques y escenarios</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</si>
  <si>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</si>
  <si>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</si>
  <si>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</si>
  <si>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</si>
  <si>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</si>
  <si>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</si>
  <si>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</si>
  <si>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</si>
  <si>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</si>
  <si>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</si>
  <si>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</si>
  <si>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</si>
  <si>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</si>
  <si>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</si>
  <si>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</si>
  <si>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</si>
  <si>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</si>
  <si>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</si>
  <si>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</si>
  <si>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</si>
  <si>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</si>
  <si>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</si>
  <si>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</si>
  <si>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</si>
  <si>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</si>
  <si>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</si>
  <si>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Impacto de noticias publicadas en medios de comunicación</t>
  </si>
  <si>
    <t>(No. de noticias positivas o neutras registradas/Total de noticias publicadas en medios de comunicación)*100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</si>
  <si>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</si>
  <si>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</si>
  <si>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Salidas publicadas en medios de comunicación</t>
  </si>
  <si>
    <t>N/A</t>
  </si>
  <si>
    <t>Pautas publicitarias en beneficio de un tercero</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</si>
  <si>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</si>
  <si>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</si>
  <si>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</si>
  <si>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</si>
  <si>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</si>
  <si>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</si>
  <si>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</si>
  <si>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</si>
  <si>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</si>
  <si>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</si>
  <si>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</si>
  <si>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</si>
  <si>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</si>
  <si>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</si>
  <si>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t>
  </si>
  <si>
    <t xml:space="preserve">(No. de cuentas individuales pagadas en un tiempo menor o igual a 9 días/Total de cuentas de pago individuales tramitadas)*100 </t>
  </si>
  <si>
    <t>Casos de manipulacion y/o adulteración</t>
  </si>
  <si>
    <t>Porcentaje de ejecución del plan anual de bienestar e incentivos*</t>
  </si>
  <si>
    <t>Porcentaje de ejecución del plan institucional de capacitación*</t>
  </si>
  <si>
    <t>TOTAL INDICADORES DEL MES</t>
  </si>
  <si>
    <t>Cumplimiento</t>
  </si>
  <si>
    <t>Incumplimiento</t>
  </si>
  <si>
    <t>No reportado</t>
  </si>
  <si>
    <t>Indicadores de Gestión</t>
  </si>
  <si>
    <t>Indicadores de riesgos de corrupción</t>
  </si>
  <si>
    <t>INDICADORES DE GESTIÓN</t>
  </si>
  <si>
    <t>Mensual (Vencido)</t>
  </si>
  <si>
    <t>Resultado indicadores JULIO 2021</t>
  </si>
  <si>
    <t>FRECUENCIA</t>
  </si>
  <si>
    <t>Número de casos en que se utilizaron pautas publicitarias en beneficio de un tercero a través de central de medios</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</si>
  <si>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</si>
  <si>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</si>
  <si>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</si>
  <si>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</si>
  <si>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Número de casos de favorecimiento detectados a terceros </t>
  </si>
  <si>
    <t>Se viene recaudando lo concerniente a los prestamos de los parques y escenarios administrados por el IDRD.</t>
  </si>
  <si>
    <t>En el mes de octubre de 2021, no se suscribieron licitaciones o concursos de méritos, razón por la cual, para este mes el reporte del indicador es cero.</t>
  </si>
  <si>
    <t>Para el periodo comprendido entre el 15 de septiembre y el 14 de octubre de 2021, se radicaron 28 solicitudes de revisión de actas de liquidación, lográndose la revisión en un tiempo inferior a 10 días hábiles de 11 actas, 6 actas se devolvireon para realizar ajustes y las 11 restantes, se encuentran en revisión por parte de los abogados de la Subdirección. Es de aclarar que con el propósito de ajustar los tiempos de seguimiento para el reporte de este indicador, los periodos de seguimiento se tomarán con corte al día 15 de cada mes.</t>
  </si>
  <si>
    <t>Durante el mes de Octubre No se presentó alteración, modificación, sustracción, ocultamiento o pérdida de la información de los procesos activos</t>
  </si>
  <si>
    <t>Durante el periodo, se realizó seguimiento a 42 acciones. Del total de los 55 hallazgos, se dio cierre a una acción y un hallazgo. De los hallazgos creados el pasado 21-sep-2021 los procesos aún no han formulado acciones; sin embargo, se han adelantado mesas de trabajo en el marco de la asesoría.</t>
  </si>
  <si>
    <t>Para el mes de octubre, se realizaron las reuniones de seguimiento y control en relación con las actividades no previstas, por lo que se controla adecuadamente este proceso.</t>
  </si>
  <si>
    <t>En el mes de octubre el promedio total de avance en la ejecución fue de 106%, frente a un 90% establecido en la meta. Lo que nos traduce un cumplimiento del 118% que corresponde a 1 obra en ejecución. Se tiene un adelanto de 2.9% debido al plan de trabajo que se lleva a cabo en los cuatro frentes del proyecto. Se suscribió modificación N°2 del contrato de obra, con una adición de $ 23.200.000.000 y una prorroga de 5 meses quedando como nueva fecha de terminación el 8 de julio de 2022.</t>
  </si>
  <si>
    <t>En el mes de octubre el promedio total de avance en la ejecución fue de 83.52%, frente a un 83.53% programado. Lo que nos traduce, que no tenemos diferencia , es decir nuestro resultado arroja un 100%, superando la meta proyectada, que corresponde a 8 contratos en ejecución, cabe resaltar que hay un proyecto que se encuentra suspendido y uno fue prorrogado hasta febrero de 2022.</t>
  </si>
  <si>
    <t>% Cumplimiento 
Octubre</t>
  </si>
  <si>
    <t>La Oficina de Asuntos Locales durante el mes de octubre del año 2021 asistió a 9 sesiones de las Juntas Administradoras Locales en las de las siguientes localidades: Engativá, Tunjuelito, Rafael Uribe Uribe, Kennedy, Suba, Usme y Teusaquillo, en las que se dio oportuna respuesta a los requerimientos realizados por los Ediles durante el desarrollo de las sesiones, se da cumplimiento al indicador de la oficina, para efectos de la medición del indicador fueron 9 cuestionarios.</t>
  </si>
  <si>
    <t>ANÁLISIS: Los temas que se destacan: Proyecto estadio El Campín, Palacio del Colesterol, indígenas en parque Nacional, deportistas bogotanos (especialmente Carlos Ramírez BMX), escenarios IDRD. Análisis: se mantiene un promedio de notas en medios detectadas con herramientas gratuitas. Total de notas en el mes de octubre ascendio a 128, de las cuales Neutras 112 que equivalen al 87,5%; negativos 11 que equivalen al 8,6% y positivos 5 que equivalen al 4%</t>
  </si>
  <si>
    <t>El porcentaje de cumplimiento para el mes de octubre de las actividades del SGSST fue del 94.38%, superando la meta establecida para este indicador</t>
  </si>
  <si>
    <t xml:space="preserve">	109</t>
  </si>
  <si>
    <t>La tasa de accidentalidad para el mes de octubre de 2021 corresponde al 3.85% de los servidores públicos activos de la entidad lo cual indica que no se ha superado la meta.</t>
  </si>
  <si>
    <t>Para el periodo se generó indisponibilidad del servicio de internet por 2 minutos por ajustes de los servicios por parte del proveedor</t>
  </si>
  <si>
    <t>Para el periodo se generó indisponibilidad del sistema de informacion de ORFEO por un timepo cercano a las 72 horas debido a ventana de mantenimiento programdo por actualizacion del sistema al incluir el proceso de firma mecanica, los demas sistemas como seven y la pagina web generaron indisponiblidades no considerables y sin que afectaran la opeacion del IDRD y los procesos misionales</t>
  </si>
  <si>
    <t>Para el periodo se generaron 891 solicitudes registradas en la mesa de servicios tecnológicos del área de sistemas , de las cuales el 890 fueron atendidas dentro de los ANS establecidos para cada una de las categorías.</t>
  </si>
  <si>
    <t>De acuerdo con los parámetros establecidos, con corte al 30 de octubre de 2021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paralelamente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 En el mes de octubre se validaron los contratos vigencia 2015, 2016 y 2017 en su totalidad, las historias laborales y cuentas diarias.</t>
  </si>
  <si>
    <t>Acorde a los parámetros establecidos en octubre 2021 se ubicaron 11 datalogers en igual número de espacios a monitorear, se descargó la información de los 11 Data Logger instalados y se generaron los reportes. Los reportes y el análisis de datos muestran que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t>
  </si>
  <si>
    <t>De acuerdo con los parámetros establecidos, con corte al 30 de octubre de 2021 el indicador de transferencia primaria presenta un acumulado de 49 transferencias documentales primarias, que representa el 132% de la Meta (37 programadas para 2021), con un volumen de 2193 cajas x200 recibidas equivalentes a 548,25 metros lineales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con el inventario digital en CD, Además el magnético del inventario está en la carpeta compartida del área de archivo y correspondencia denominada Naus</t>
  </si>
  <si>
    <t>En el mes de octubre de 2021 se pagó la totalidad de las planillas de cuentas colectivas radicadas por los contratistas vinculados a la entidad, cumpliendo el tiempo establecido de 10 días, dando cumplimiento a la meta.</t>
  </si>
  <si>
    <t>En el mes de octubre de 2021 se pagó la totalidad de las cuentas individuales en un tiempo menor o igual a 9 días, con relación a la fecha de radicación en Central de Cuentas.</t>
  </si>
  <si>
    <t>La ejecución del PAC consolidado (vigencia, Reservas y Pasivos) para el mes de octubre 2021, asciende a un 78.25% sobre los recursos programados. La Subdirección Administrativa y Financiera logro el 99.97% de ejecución vs lo programado de PAC. El PAC de la vigencia del período en medición ascendió al 91.57% de ejecución, mientras que el PAC de Reservas fue del 39.68% y los Pasivos Exigibles obtuvieron el 68.36% de ejecución del PAC</t>
  </si>
  <si>
    <t>La ejecucción del rubro de gastos de funcionamiento acumulado alcanzó el 71,62% el cual se considera bueno teniendo en cuenta el mes que se cierra.
Los niveles de ejecución a la fecha de la medición se encuentran en un rango aceptable toda vez que los resultados obtenidos en gastos de personal y adquisición de bienes y servicios contribuyen para alcanzar la meta propuesta.</t>
  </si>
  <si>
    <t>En el mes de octubre no se recibieron quejas por cobro del trámite. Se adjunta: Correo de reporte, enlace de avance racionalización trámite (https://drive.google.com/drive/u/0/folders/1pRntw9b916jFVqgAH3POriwCFrPpW3Qh) y enlace micrositio en ambiente de pruebas (https://sim.idrd.gov.co/pasaporte-vital-en-linea/es/)</t>
  </si>
  <si>
    <t>No se presentaron pagos autorizados sin asistir a jornadas. Se adjunta: correo de reporte, archivos de verificación y planilla de pagos del mes.</t>
  </si>
  <si>
    <t>AGOSTO-2021: Dentro de términos fueron contestadas 365 PQRDS, 61 fuera de términos y 101 requerimientos sin respuesta. Corte a 17 de noviembre-2021.</t>
  </si>
  <si>
    <t>OCTUBRE-2021: de las 1.269 atenciones realizadas a los ciudadanos en los SuperCADE en el mes de septiembre, 1.265 están calificadas como "excelente" y 4 como "buena".</t>
  </si>
  <si>
    <t>Agosto-2021: Trescientas sesenta y siete respuestas sin observaciones de 426 requerimientos evaluados</t>
  </si>
  <si>
    <t>No se presentaron inversiones en entidades de dudosa liquidez o que no correspondan a la mejor oferta, aprobada por el Comité de Excedentes de Liquidez en la sesión del 11 de octubre de 2021. La revisión se realizó en el momento del cierre de las negociaciones y suscripción de los documentos que se radican en los diferentes bancos.</t>
  </si>
  <si>
    <t>En el mes de octubre de 2021 se presentó el 100% de los informes financieros dentro de los términos legales vigentes (1) Cuenta mensual de Contraloría; (2) Información categoría presupuestal del trimestre julio-septiembre a la Contraloría General de la República; (3) Categoría presupuestal de Regalías del trimestre julio-septiembre a la Contraloría General de la República; (4) Categoría contable del trimestre julio-septiembre 2021 a la Contaduría General de la Nación y a la Dirección Distrital de Contabilidad de la Secretaría de Hacienda, a los entes de vigilancia y control.</t>
  </si>
  <si>
    <t>En el trimestre julio - septiembre se conciliaron el 100% de los procesos Aplicativo SIPROJ vs Contabilidad</t>
  </si>
  <si>
    <t>El resultado obtenido en la ejecución de compromisos del 73,45% que alcanza un nivel medio aceptable para el periodo de la medicion.</t>
  </si>
  <si>
    <t>En el mes de octubre de 2021, se solicitó la realización de 456 modificaciones contractuales (378 adiciones y prorrogas, 17 suspensiones o reiniciones, 10 cesiónes, 50 modificaciones diferentes) de las cuales se tramitaron en el mismo mes 308, lo anterior debido a la alta cargo de modificaciones solicitadas, y las que venían del mes anterior desbordaron la capacidad operativa de la Subdirección.</t>
  </si>
  <si>
    <t>N.R</t>
  </si>
  <si>
    <t>Octubre: De acuerdo con las visitas realizadas a los parques no se identificaron casos de omisión respecto a los criterios normativos, procedimentales y tarifarios para el beneficio propio o de un tercero frente al trámite.</t>
  </si>
  <si>
    <t>No se presentaron casos de desviación de los recursos públicos para beneficio particular, en 30 comprobantes de egreso analizados, correspondientes al tercer trimestre 2021. Se revisó la cuenta bancaria e identificación del tercero a la que se efectuó el pago con respecto a la orden de pago suscrita por el ordenador del gasto.</t>
  </si>
  <si>
    <t>No se presentaron casos de desviación en el rubro presupuestal autorizado en el Plan Anual de Adquisiciones en los certificados de disponibilidad presupuestal analizados (los 30 más representativos) del tercer trimestre de 2021.</t>
  </si>
  <si>
    <t xml:space="preserve">	Semestral (Mes Vencido)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</si>
</sst>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_(* \(#,##0\);_(* &quot;-&quot;??_);_(@_)"/>
    <numFmt numFmtId="166" formatCode="#,##0_ ;\-#,##0\ "/>
    <numFmt numFmtId="167"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
      <b/>
      <sz val="11"/>
      <color rgb="FFFF0000"/>
      <name val="Calibri"/>
      <family val="2"/>
      <scheme val="minor"/>
    </font>
  </fonts>
  <fills count="3">
    <fill>
      <patternFill patternType="none"/>
    </fill>
    <fill>
      <patternFill patternType="gray125"/>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50">
    <xf numFmtId="0" fontId="0" fillId="0" borderId="0" xfId="0"/>
    <xf numFmtId="10" fontId="0" fillId="0" borderId="1" xfId="2" applyNumberFormat="1" applyFont="1" applyFill="1" applyBorder="1" applyAlignment="1">
      <alignment horizontal="center" vertical="center"/>
    </xf>
    <xf numFmtId="10" fontId="0"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justify"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2" fillId="0" borderId="0" xfId="0" applyFont="1" applyFill="1"/>
    <xf numFmtId="0" fontId="5" fillId="0" borderId="1" xfId="0" applyFont="1" applyFill="1" applyBorder="1" applyAlignment="1">
      <alignment horizontal="justify" vertical="center" wrapText="1"/>
    </xf>
    <xf numFmtId="9" fontId="0" fillId="0" borderId="1" xfId="2" applyFont="1" applyFill="1" applyBorder="1" applyAlignment="1">
      <alignment horizontal="center" vertical="center" wrapText="1"/>
    </xf>
    <xf numFmtId="0" fontId="0" fillId="0" borderId="1" xfId="2" applyNumberFormat="1" applyFont="1" applyFill="1" applyBorder="1" applyAlignment="1">
      <alignment horizontal="center" vertical="center" wrapText="1"/>
    </xf>
    <xf numFmtId="9" fontId="0" fillId="0" borderId="1" xfId="2" applyNumberFormat="1" applyFont="1" applyFill="1" applyBorder="1" applyAlignment="1">
      <alignment horizontal="center" vertical="center"/>
    </xf>
    <xf numFmtId="0" fontId="2" fillId="0" borderId="0" xfId="0" applyFont="1" applyFill="1" applyAlignment="1">
      <alignment vertical="center"/>
    </xf>
    <xf numFmtId="9" fontId="0" fillId="0" borderId="1" xfId="2" applyNumberFormat="1" applyFont="1" applyFill="1" applyBorder="1" applyAlignment="1">
      <alignment horizontal="center" vertical="center" wrapText="1"/>
    </xf>
    <xf numFmtId="166" fontId="0" fillId="0" borderId="1"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9" fontId="0" fillId="0" borderId="0" xfId="2" applyFont="1"/>
    <xf numFmtId="164" fontId="0" fillId="0" borderId="0" xfId="2" applyNumberFormat="1" applyFont="1"/>
    <xf numFmtId="0" fontId="2" fillId="2" borderId="0" xfId="0" applyFont="1" applyFill="1"/>
    <xf numFmtId="0" fontId="0" fillId="2" borderId="0" xfId="0" applyFill="1"/>
    <xf numFmtId="43" fontId="0" fillId="0" borderId="1" xfId="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Alignment="1">
      <alignment horizontal="justify" vertical="center"/>
    </xf>
    <xf numFmtId="165" fontId="0" fillId="0" borderId="1" xfId="1" applyNumberFormat="1" applyFont="1" applyFill="1" applyBorder="1" applyAlignment="1">
      <alignment horizontal="center" vertical="center"/>
    </xf>
    <xf numFmtId="0" fontId="8" fillId="0" borderId="1" xfId="3" applyFont="1" applyFill="1" applyBorder="1" applyAlignment="1">
      <alignment horizontal="justify"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0" fontId="10" fillId="0" borderId="0" xfId="0" applyFont="1" applyFill="1" applyAlignment="1">
      <alignment vertical="center"/>
    </xf>
    <xf numFmtId="0" fontId="0" fillId="0" borderId="0" xfId="0" applyFill="1" applyAlignment="1">
      <alignment horizontal="center" vertical="center"/>
    </xf>
    <xf numFmtId="3" fontId="0" fillId="0" borderId="1" xfId="0" applyNumberFormat="1" applyFill="1" applyBorder="1" applyAlignment="1">
      <alignment horizontal="center" vertical="center" wrapText="1"/>
    </xf>
    <xf numFmtId="167" fontId="0" fillId="0" borderId="1" xfId="1"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65" fontId="0" fillId="0" borderId="1" xfId="1" applyNumberFormat="1" applyFont="1" applyFill="1" applyBorder="1" applyAlignment="1">
      <alignment vertical="center" wrapText="1"/>
    </xf>
  </cellXfs>
  <cellStyles count="4">
    <cellStyle name="Millares" xfId="1" builtinId="3"/>
    <cellStyle name="Normal" xfId="0" builtinId="0"/>
    <cellStyle name="Normal 2 3" xfId="3" xr:uid="{3E08CFFC-37A2-464B-959A-19F0C7A93306}"/>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indicadores medidos - NOVIEMBRE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262075272265177"/>
          <c:y val="0.23190511219056567"/>
          <c:w val="0.33922328713435707"/>
          <c:h val="0.6590622343601894"/>
        </c:manualLayout>
      </c:layout>
      <c:pieChart>
        <c:varyColors val="1"/>
        <c:ser>
          <c:idx val="0"/>
          <c:order val="0"/>
          <c:explosion val="1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A454-4315-9110-99B51CACC28E}"/>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454-4315-9110-99B51CACC2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27</c:v>
                </c:pt>
                <c:pt idx="1">
                  <c:v>9</c:v>
                </c:pt>
              </c:numCache>
            </c:numRef>
          </c:val>
          <c:extLst>
            <c:ext xmlns:c16="http://schemas.microsoft.com/office/drawing/2014/chart" uri="{C3380CC4-5D6E-409C-BE32-E72D297353CC}">
              <c16:uniqueId val="{00000000-F756-4F05-8A74-C69B8EAE69AC}"/>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7848006555741617E-2"/>
          <c:y val="0.15876919413476528"/>
          <c:w val="0.86240353439982897"/>
          <c:h val="9.890176830163116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Resultado indicadores NOVIEMBRE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CC-4260-BA7E-91C72DB218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CC-4260-BA7E-91C72DB218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CC-4260-BA7E-91C72DB21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30</c:v>
                </c:pt>
                <c:pt idx="1">
                  <c:v>3</c:v>
                </c:pt>
                <c:pt idx="2">
                  <c:v>3</c:v>
                </c:pt>
              </c:numCache>
            </c:numRef>
          </c:val>
          <c:extLst>
            <c:ext xmlns:c16="http://schemas.microsoft.com/office/drawing/2014/chart" uri="{C3380CC4-5D6E-409C-BE32-E72D297353CC}">
              <c16:uniqueId val="{00000000-79A0-4550-9506-BD4783E5A0D9}"/>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90487</xdr:rowOff>
    </xdr:from>
    <xdr:to>
      <xdr:col>8</xdr:col>
      <xdr:colOff>638175</xdr:colOff>
      <xdr:row>12</xdr:row>
      <xdr:rowOff>161925</xdr:rowOff>
    </xdr:to>
    <xdr:graphicFrame macro="">
      <xdr:nvGraphicFramePr>
        <xdr:cNvPr id="3" name="Gráfico 2">
          <a:extLst>
            <a:ext uri="{FF2B5EF4-FFF2-40B4-BE49-F238E27FC236}">
              <a16:creationId xmlns:a16="http://schemas.microsoft.com/office/drawing/2014/main" id="{EE1D06B0-D2F9-41D2-8480-6FD251532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12</xdr:row>
      <xdr:rowOff>23811</xdr:rowOff>
    </xdr:from>
    <xdr:to>
      <xdr:col>10</xdr:col>
      <xdr:colOff>685800</xdr:colOff>
      <xdr:row>28</xdr:row>
      <xdr:rowOff>123824</xdr:rowOff>
    </xdr:to>
    <xdr:graphicFrame macro="">
      <xdr:nvGraphicFramePr>
        <xdr:cNvPr id="4" name="Gráfico 3">
          <a:extLst>
            <a:ext uri="{FF2B5EF4-FFF2-40B4-BE49-F238E27FC236}">
              <a16:creationId xmlns:a16="http://schemas.microsoft.com/office/drawing/2014/main" id="{5160EBCA-495B-4C5B-B4E0-EB75D320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BCEF-48E6-425A-B245-69C216151452}">
  <sheetPr filterMode="1"/>
  <dimension ref="A1:L104"/>
  <sheetViews>
    <sheetView tabSelected="1" zoomScale="80" zoomScaleNormal="80" zoomScaleSheetLayoutView="50" workbookViewId="0">
      <selection activeCell="D102" sqref="D102"/>
    </sheetView>
  </sheetViews>
  <sheetFormatPr baseColWidth="10" defaultRowHeight="15" x14ac:dyDescent="0.25"/>
  <cols>
    <col min="1" max="1" width="22" style="28" customWidth="1"/>
    <col min="2" max="2" width="39.140625" style="8" customWidth="1"/>
    <col min="3" max="3" width="56.7109375" style="8" customWidth="1"/>
    <col min="4" max="4" width="13.28515625" style="8" customWidth="1"/>
    <col min="5" max="5" width="15" style="8" customWidth="1"/>
    <col min="6" max="6" width="11.42578125" style="8"/>
    <col min="7" max="7" width="19.7109375" style="8" customWidth="1"/>
    <col min="8" max="8" width="19.85546875" style="8" customWidth="1"/>
    <col min="9" max="9" width="36.7109375" style="8" customWidth="1"/>
    <col min="10" max="10" width="16.28515625" style="8" customWidth="1"/>
    <col min="11" max="11" width="66.7109375" style="8" customWidth="1"/>
    <col min="12" max="12" width="13.5703125" style="18" customWidth="1"/>
    <col min="13" max="16384" width="11.42578125" style="8"/>
  </cols>
  <sheetData>
    <row r="1" spans="1:12" x14ac:dyDescent="0.25">
      <c r="A1" s="45" t="s">
        <v>0</v>
      </c>
      <c r="B1" s="46" t="s">
        <v>1</v>
      </c>
      <c r="C1" s="46" t="s">
        <v>2</v>
      </c>
      <c r="D1" s="47" t="s">
        <v>3</v>
      </c>
      <c r="E1" s="46" t="s">
        <v>241</v>
      </c>
      <c r="F1" s="46" t="s">
        <v>4</v>
      </c>
      <c r="G1" s="40" t="s">
        <v>5</v>
      </c>
      <c r="H1" s="41"/>
      <c r="I1" s="42"/>
      <c r="J1" s="43" t="s">
        <v>256</v>
      </c>
      <c r="K1" s="44" t="s">
        <v>6</v>
      </c>
    </row>
    <row r="2" spans="1:12" ht="30.75" customHeight="1" x14ac:dyDescent="0.25">
      <c r="A2" s="45"/>
      <c r="B2" s="46"/>
      <c r="C2" s="46"/>
      <c r="D2" s="48"/>
      <c r="E2" s="46"/>
      <c r="F2" s="46"/>
      <c r="G2" s="27" t="s">
        <v>7</v>
      </c>
      <c r="H2" s="27" t="s">
        <v>8</v>
      </c>
      <c r="I2" s="27" t="s">
        <v>5</v>
      </c>
      <c r="J2" s="43"/>
      <c r="K2" s="44"/>
    </row>
    <row r="3" spans="1:12" ht="63" hidden="1" customHeight="1" x14ac:dyDescent="0.25">
      <c r="A3" s="9" t="s">
        <v>9</v>
      </c>
      <c r="B3" s="5" t="s">
        <v>10</v>
      </c>
      <c r="C3" s="14" t="s">
        <v>11</v>
      </c>
      <c r="D3" s="10" t="s">
        <v>12</v>
      </c>
      <c r="E3" s="10" t="s">
        <v>13</v>
      </c>
      <c r="F3" s="7">
        <v>1</v>
      </c>
      <c r="G3" s="10"/>
      <c r="H3" s="10"/>
      <c r="I3" s="4"/>
      <c r="J3" s="15"/>
      <c r="K3" s="5"/>
      <c r="L3" s="8"/>
    </row>
    <row r="4" spans="1:12" ht="81" hidden="1" customHeight="1" x14ac:dyDescent="0.25">
      <c r="A4" s="9" t="s">
        <v>14</v>
      </c>
      <c r="B4" s="5" t="s">
        <v>15</v>
      </c>
      <c r="C4" s="5" t="s">
        <v>16</v>
      </c>
      <c r="D4" s="10" t="s">
        <v>17</v>
      </c>
      <c r="E4" s="10" t="s">
        <v>18</v>
      </c>
      <c r="F4" s="7"/>
      <c r="G4" s="10"/>
      <c r="H4" s="10"/>
      <c r="I4" s="4"/>
      <c r="J4" s="15"/>
      <c r="K4" s="5"/>
      <c r="L4" s="8"/>
    </row>
    <row r="5" spans="1:12" ht="61.5" hidden="1" customHeight="1" x14ac:dyDescent="0.25">
      <c r="A5" s="9" t="s">
        <v>14</v>
      </c>
      <c r="B5" s="5" t="s">
        <v>19</v>
      </c>
      <c r="C5" s="5" t="s">
        <v>20</v>
      </c>
      <c r="D5" s="10" t="s">
        <v>17</v>
      </c>
      <c r="E5" s="10" t="s">
        <v>13</v>
      </c>
      <c r="F5" s="7">
        <v>1</v>
      </c>
      <c r="G5" s="10"/>
      <c r="H5" s="10"/>
      <c r="I5" s="4"/>
      <c r="J5" s="15"/>
      <c r="K5" s="5"/>
      <c r="L5" s="8"/>
    </row>
    <row r="6" spans="1:12" ht="47.25" hidden="1" customHeight="1" x14ac:dyDescent="0.25">
      <c r="A6" s="9" t="s">
        <v>14</v>
      </c>
      <c r="B6" s="5" t="s">
        <v>21</v>
      </c>
      <c r="C6" s="5" t="s">
        <v>22</v>
      </c>
      <c r="D6" s="10" t="s">
        <v>12</v>
      </c>
      <c r="E6" s="10" t="s">
        <v>13</v>
      </c>
      <c r="F6" s="7">
        <v>1</v>
      </c>
      <c r="G6" s="10"/>
      <c r="H6" s="10"/>
      <c r="I6" s="4"/>
      <c r="J6" s="15"/>
      <c r="K6" s="5"/>
      <c r="L6" s="8"/>
    </row>
    <row r="7" spans="1:12" ht="75" customHeight="1" x14ac:dyDescent="0.25">
      <c r="A7" s="9" t="s">
        <v>14</v>
      </c>
      <c r="B7" s="5" t="s">
        <v>23</v>
      </c>
      <c r="C7" s="5" t="s">
        <v>24</v>
      </c>
      <c r="D7" s="9" t="s">
        <v>25</v>
      </c>
      <c r="E7" s="10" t="s">
        <v>26</v>
      </c>
      <c r="F7" s="11">
        <v>0</v>
      </c>
      <c r="G7" s="10">
        <v>0</v>
      </c>
      <c r="H7" s="10">
        <v>0</v>
      </c>
      <c r="I7" s="7">
        <v>0</v>
      </c>
      <c r="J7" s="4">
        <v>1</v>
      </c>
      <c r="K7" s="5" t="s">
        <v>251</v>
      </c>
      <c r="L7" s="13"/>
    </row>
    <row r="8" spans="1:12" ht="144" hidden="1" customHeight="1" x14ac:dyDescent="0.25">
      <c r="A8" s="5" t="s">
        <v>27</v>
      </c>
      <c r="B8" s="5" t="s">
        <v>28</v>
      </c>
      <c r="C8" s="14" t="s">
        <v>29</v>
      </c>
      <c r="D8" s="6" t="s">
        <v>12</v>
      </c>
      <c r="E8" s="6" t="s">
        <v>13</v>
      </c>
      <c r="F8" s="7">
        <v>1</v>
      </c>
      <c r="G8" s="10"/>
      <c r="H8" s="10"/>
      <c r="I8" s="4"/>
      <c r="J8" s="15"/>
      <c r="K8" s="5"/>
      <c r="L8" s="8"/>
    </row>
    <row r="9" spans="1:12" ht="255" hidden="1" customHeight="1" x14ac:dyDescent="0.25">
      <c r="A9" s="5" t="s">
        <v>27</v>
      </c>
      <c r="B9" s="5" t="s">
        <v>30</v>
      </c>
      <c r="C9" s="5" t="s">
        <v>31</v>
      </c>
      <c r="D9" s="6" t="s">
        <v>17</v>
      </c>
      <c r="E9" s="6" t="s">
        <v>13</v>
      </c>
      <c r="F9" s="7">
        <v>0.9</v>
      </c>
      <c r="G9" s="10"/>
      <c r="H9" s="10"/>
      <c r="I9" s="4"/>
      <c r="J9" s="2"/>
      <c r="K9" s="5"/>
      <c r="L9" s="13"/>
    </row>
    <row r="10" spans="1:12" ht="142.5" customHeight="1" x14ac:dyDescent="0.25">
      <c r="A10" s="5" t="s">
        <v>27</v>
      </c>
      <c r="B10" s="5" t="s">
        <v>32</v>
      </c>
      <c r="C10" s="5" t="s">
        <v>33</v>
      </c>
      <c r="D10" s="6" t="s">
        <v>17</v>
      </c>
      <c r="E10" s="6" t="s">
        <v>26</v>
      </c>
      <c r="F10" s="7">
        <v>1</v>
      </c>
      <c r="G10" s="10">
        <v>42</v>
      </c>
      <c r="H10" s="10">
        <v>42</v>
      </c>
      <c r="I10" s="4">
        <f>G10/H10</f>
        <v>1</v>
      </c>
      <c r="J10" s="19">
        <f>I10/F10</f>
        <v>1</v>
      </c>
      <c r="K10" s="5" t="s">
        <v>252</v>
      </c>
      <c r="L10" s="8"/>
    </row>
    <row r="11" spans="1:12" ht="74.25" hidden="1" customHeight="1" x14ac:dyDescent="0.25">
      <c r="A11" s="5" t="s">
        <v>27</v>
      </c>
      <c r="B11" s="5" t="s">
        <v>34</v>
      </c>
      <c r="C11" s="5" t="s">
        <v>35</v>
      </c>
      <c r="D11" s="6" t="s">
        <v>25</v>
      </c>
      <c r="E11" s="6" t="s">
        <v>36</v>
      </c>
      <c r="F11" s="7">
        <v>1</v>
      </c>
      <c r="G11" s="10"/>
      <c r="H11" s="10"/>
      <c r="I11" s="4"/>
      <c r="J11" s="2"/>
      <c r="K11" s="5"/>
      <c r="L11" s="8"/>
    </row>
    <row r="12" spans="1:12" ht="70.5" hidden="1" customHeight="1" x14ac:dyDescent="0.25">
      <c r="A12" s="5" t="s">
        <v>27</v>
      </c>
      <c r="B12" s="5" t="s">
        <v>37</v>
      </c>
      <c r="C12" s="5" t="s">
        <v>38</v>
      </c>
      <c r="D12" s="6" t="s">
        <v>25</v>
      </c>
      <c r="E12" s="6" t="s">
        <v>18</v>
      </c>
      <c r="F12" s="21">
        <v>0</v>
      </c>
      <c r="G12" s="10"/>
      <c r="H12" s="10"/>
      <c r="I12" s="20"/>
      <c r="J12" s="15"/>
      <c r="K12" s="5"/>
      <c r="L12" s="8"/>
    </row>
    <row r="13" spans="1:12" ht="101.25" hidden="1" customHeight="1" x14ac:dyDescent="0.25">
      <c r="A13" s="5" t="s">
        <v>39</v>
      </c>
      <c r="B13" s="5" t="s">
        <v>40</v>
      </c>
      <c r="C13" s="5" t="s">
        <v>41</v>
      </c>
      <c r="D13" s="6" t="s">
        <v>42</v>
      </c>
      <c r="E13" s="6" t="s">
        <v>46</v>
      </c>
      <c r="F13" s="7">
        <v>1</v>
      </c>
      <c r="G13" s="10"/>
      <c r="H13" s="10"/>
      <c r="I13" s="4"/>
      <c r="J13" s="2"/>
      <c r="K13" s="5"/>
      <c r="L13" s="8"/>
    </row>
    <row r="14" spans="1:12" ht="163.5" hidden="1" customHeight="1" x14ac:dyDescent="0.25">
      <c r="A14" s="5" t="s">
        <v>39</v>
      </c>
      <c r="B14" s="5" t="s">
        <v>50</v>
      </c>
      <c r="C14" s="5" t="s">
        <v>48</v>
      </c>
      <c r="D14" s="6" t="s">
        <v>49</v>
      </c>
      <c r="E14" s="6" t="s">
        <v>18</v>
      </c>
      <c r="F14" s="7">
        <v>0</v>
      </c>
      <c r="G14" s="10"/>
      <c r="H14" s="10"/>
      <c r="I14" s="4"/>
      <c r="J14" s="4"/>
      <c r="K14" s="5"/>
      <c r="L14" s="8"/>
    </row>
    <row r="15" spans="1:12" ht="53.25" hidden="1" customHeight="1" x14ac:dyDescent="0.25">
      <c r="A15" s="5" t="s">
        <v>43</v>
      </c>
      <c r="B15" s="5" t="s">
        <v>44</v>
      </c>
      <c r="C15" s="5" t="s">
        <v>45</v>
      </c>
      <c r="D15" s="6" t="s">
        <v>42</v>
      </c>
      <c r="E15" s="6" t="s">
        <v>46</v>
      </c>
      <c r="F15" s="7">
        <v>0.95</v>
      </c>
      <c r="G15" s="10"/>
      <c r="H15" s="10"/>
      <c r="I15" s="4"/>
      <c r="J15" s="2"/>
      <c r="K15" s="5"/>
      <c r="L15" s="8"/>
    </row>
    <row r="16" spans="1:12" ht="67.5" hidden="1" customHeight="1" x14ac:dyDescent="0.25">
      <c r="A16" s="5" t="s">
        <v>43</v>
      </c>
      <c r="B16" s="5" t="s">
        <v>47</v>
      </c>
      <c r="C16" s="5" t="s">
        <v>48</v>
      </c>
      <c r="D16" s="6" t="s">
        <v>49</v>
      </c>
      <c r="E16" s="6" t="s">
        <v>18</v>
      </c>
      <c r="F16" s="7">
        <v>0</v>
      </c>
      <c r="G16" s="10"/>
      <c r="H16" s="10"/>
      <c r="I16" s="4"/>
      <c r="J16" s="16"/>
      <c r="K16" s="5"/>
      <c r="L16" s="8"/>
    </row>
    <row r="17" spans="1:12" ht="103.5" hidden="1" customHeight="1" x14ac:dyDescent="0.25">
      <c r="A17" s="5" t="s">
        <v>43</v>
      </c>
      <c r="B17" s="5" t="s">
        <v>51</v>
      </c>
      <c r="C17" s="5" t="s">
        <v>52</v>
      </c>
      <c r="D17" s="6" t="s">
        <v>25</v>
      </c>
      <c r="E17" s="6" t="s">
        <v>13</v>
      </c>
      <c r="F17" s="11">
        <v>0</v>
      </c>
      <c r="G17" s="10"/>
      <c r="H17" s="10"/>
      <c r="I17" s="7"/>
      <c r="J17" s="15"/>
      <c r="K17" s="5"/>
      <c r="L17" s="8"/>
    </row>
    <row r="18" spans="1:12" ht="78.75" hidden="1" customHeight="1" x14ac:dyDescent="0.25">
      <c r="A18" s="5" t="s">
        <v>53</v>
      </c>
      <c r="B18" s="5" t="s">
        <v>54</v>
      </c>
      <c r="C18" s="5" t="s">
        <v>55</v>
      </c>
      <c r="D18" s="6" t="s">
        <v>12</v>
      </c>
      <c r="E18" s="6" t="s">
        <v>13</v>
      </c>
      <c r="F18" s="7">
        <v>0.9</v>
      </c>
      <c r="G18" s="10"/>
      <c r="H18" s="10"/>
      <c r="I18" s="4"/>
      <c r="J18" s="2"/>
      <c r="K18" s="5"/>
      <c r="L18" s="13"/>
    </row>
    <row r="19" spans="1:12" ht="45" x14ac:dyDescent="0.25">
      <c r="A19" s="5" t="s">
        <v>53</v>
      </c>
      <c r="B19" s="5" t="s">
        <v>56</v>
      </c>
      <c r="C19" s="5" t="s">
        <v>57</v>
      </c>
      <c r="D19" s="6" t="s">
        <v>12</v>
      </c>
      <c r="E19" s="6" t="s">
        <v>26</v>
      </c>
      <c r="F19" s="7">
        <v>0.8</v>
      </c>
      <c r="G19" s="6">
        <v>0</v>
      </c>
      <c r="H19" s="6">
        <v>0</v>
      </c>
      <c r="I19" s="4">
        <v>0</v>
      </c>
      <c r="J19" s="19">
        <v>1</v>
      </c>
      <c r="K19" s="5" t="s">
        <v>249</v>
      </c>
      <c r="L19" s="13"/>
    </row>
    <row r="20" spans="1:12" ht="116.25" customHeight="1" x14ac:dyDescent="0.25">
      <c r="A20" s="5" t="s">
        <v>53</v>
      </c>
      <c r="B20" s="14" t="s">
        <v>58</v>
      </c>
      <c r="C20" s="14" t="s">
        <v>59</v>
      </c>
      <c r="D20" s="6" t="s">
        <v>17</v>
      </c>
      <c r="E20" s="6" t="s">
        <v>26</v>
      </c>
      <c r="F20" s="7">
        <v>0.8</v>
      </c>
      <c r="G20" s="6">
        <v>308</v>
      </c>
      <c r="H20" s="6">
        <v>455</v>
      </c>
      <c r="I20" s="1">
        <f>G20/H20</f>
        <v>0.67692307692307696</v>
      </c>
      <c r="J20" s="2">
        <f>I20/F20</f>
        <v>0.84615384615384615</v>
      </c>
      <c r="K20" s="5" t="s">
        <v>281</v>
      </c>
      <c r="L20" s="13"/>
    </row>
    <row r="21" spans="1:12" ht="143.25" customHeight="1" x14ac:dyDescent="0.25">
      <c r="A21" s="5" t="s">
        <v>53</v>
      </c>
      <c r="B21" s="14" t="s">
        <v>60</v>
      </c>
      <c r="C21" s="5" t="s">
        <v>61</v>
      </c>
      <c r="D21" s="6" t="s">
        <v>17</v>
      </c>
      <c r="E21" s="6" t="s">
        <v>26</v>
      </c>
      <c r="F21" s="7">
        <v>0.6</v>
      </c>
      <c r="G21" s="6">
        <v>17</v>
      </c>
      <c r="H21" s="6">
        <v>28</v>
      </c>
      <c r="I21" s="1">
        <f>G21/H21</f>
        <v>0.6071428571428571</v>
      </c>
      <c r="J21" s="2">
        <f>I21/F21</f>
        <v>1.0119047619047619</v>
      </c>
      <c r="K21" s="5" t="s">
        <v>250</v>
      </c>
      <c r="L21" s="13"/>
    </row>
    <row r="22" spans="1:12" ht="90.75" hidden="1" customHeight="1" x14ac:dyDescent="0.25">
      <c r="A22" s="5" t="s">
        <v>53</v>
      </c>
      <c r="B22" s="5" t="s">
        <v>62</v>
      </c>
      <c r="C22" s="5" t="s">
        <v>63</v>
      </c>
      <c r="D22" s="6" t="s">
        <v>25</v>
      </c>
      <c r="E22" s="6" t="s">
        <v>18</v>
      </c>
      <c r="F22" s="11">
        <v>0</v>
      </c>
      <c r="G22" s="10"/>
      <c r="H22" s="10"/>
      <c r="I22" s="10"/>
      <c r="J22" s="7"/>
      <c r="K22" s="5"/>
      <c r="L22" s="13"/>
    </row>
    <row r="23" spans="1:12" ht="135.75" hidden="1" customHeight="1" x14ac:dyDescent="0.25">
      <c r="A23" s="5" t="s">
        <v>53</v>
      </c>
      <c r="B23" s="5" t="s">
        <v>64</v>
      </c>
      <c r="C23" s="5" t="s">
        <v>65</v>
      </c>
      <c r="D23" s="6" t="s">
        <v>25</v>
      </c>
      <c r="E23" s="6" t="s">
        <v>18</v>
      </c>
      <c r="F23" s="11">
        <v>0</v>
      </c>
      <c r="G23" s="10"/>
      <c r="H23" s="10"/>
      <c r="I23" s="10"/>
      <c r="J23" s="7"/>
      <c r="K23" s="5"/>
      <c r="L23" s="13"/>
    </row>
    <row r="24" spans="1:12" ht="60" hidden="1" customHeight="1" x14ac:dyDescent="0.25">
      <c r="A24" s="5" t="s">
        <v>53</v>
      </c>
      <c r="B24" s="5" t="s">
        <v>66</v>
      </c>
      <c r="C24" s="5" t="s">
        <v>67</v>
      </c>
      <c r="D24" s="6" t="s">
        <v>25</v>
      </c>
      <c r="E24" s="6" t="s">
        <v>18</v>
      </c>
      <c r="F24" s="11">
        <v>0</v>
      </c>
      <c r="G24" s="10"/>
      <c r="H24" s="10"/>
      <c r="I24" s="10"/>
      <c r="J24" s="7"/>
      <c r="K24" s="5"/>
      <c r="L24" s="13"/>
    </row>
    <row r="25" spans="1:12" ht="90" hidden="1" customHeight="1" x14ac:dyDescent="0.25">
      <c r="A25" s="5" t="s">
        <v>53</v>
      </c>
      <c r="B25" s="5" t="s">
        <v>68</v>
      </c>
      <c r="C25" s="5" t="s">
        <v>69</v>
      </c>
      <c r="D25" s="6" t="s">
        <v>25</v>
      </c>
      <c r="E25" s="6" t="s">
        <v>18</v>
      </c>
      <c r="F25" s="11">
        <v>0</v>
      </c>
      <c r="G25" s="10"/>
      <c r="H25" s="10"/>
      <c r="I25" s="10"/>
      <c r="J25" s="7"/>
      <c r="K25" s="5"/>
      <c r="L25" s="13"/>
    </row>
    <row r="26" spans="1:12" ht="119.25" hidden="1" customHeight="1" x14ac:dyDescent="0.25">
      <c r="A26" s="5" t="s">
        <v>53</v>
      </c>
      <c r="B26" s="5" t="s">
        <v>70</v>
      </c>
      <c r="C26" s="5" t="s">
        <v>71</v>
      </c>
      <c r="D26" s="6" t="s">
        <v>25</v>
      </c>
      <c r="E26" s="6" t="s">
        <v>18</v>
      </c>
      <c r="F26" s="11">
        <v>0</v>
      </c>
      <c r="G26" s="10"/>
      <c r="H26" s="10"/>
      <c r="I26" s="10"/>
      <c r="J26" s="7"/>
      <c r="K26" s="5"/>
      <c r="L26" s="13"/>
    </row>
    <row r="27" spans="1:12" ht="120" customHeight="1" x14ac:dyDescent="0.25">
      <c r="A27" s="5" t="s">
        <v>72</v>
      </c>
      <c r="B27" s="5" t="s">
        <v>73</v>
      </c>
      <c r="C27" s="5" t="s">
        <v>74</v>
      </c>
      <c r="D27" s="6" t="s">
        <v>75</v>
      </c>
      <c r="E27" s="6" t="s">
        <v>26</v>
      </c>
      <c r="F27" s="7">
        <v>0.9</v>
      </c>
      <c r="G27" s="38">
        <v>25949853946</v>
      </c>
      <c r="H27" s="38">
        <v>36234231000</v>
      </c>
      <c r="I27" s="1">
        <f t="shared" ref="I27:I32" si="0">G27/H27</f>
        <v>0.71616957859544472</v>
      </c>
      <c r="J27" s="19">
        <f t="shared" ref="J27:J32" si="1">I27/F27</f>
        <v>0.79574397621716075</v>
      </c>
      <c r="K27" s="5" t="s">
        <v>271</v>
      </c>
      <c r="L27" s="8"/>
    </row>
    <row r="28" spans="1:12" ht="82.5" customHeight="1" x14ac:dyDescent="0.25">
      <c r="A28" s="5" t="s">
        <v>72</v>
      </c>
      <c r="B28" s="5" t="s">
        <v>76</v>
      </c>
      <c r="C28" s="5" t="s">
        <v>77</v>
      </c>
      <c r="D28" s="6" t="s">
        <v>75</v>
      </c>
      <c r="E28" s="6" t="s">
        <v>26</v>
      </c>
      <c r="F28" s="7">
        <v>0.95</v>
      </c>
      <c r="G28" s="38">
        <v>244277991380</v>
      </c>
      <c r="H28" s="37">
        <v>332565184266</v>
      </c>
      <c r="I28" s="1">
        <f t="shared" si="0"/>
        <v>0.73452665202806044</v>
      </c>
      <c r="J28" s="19">
        <f t="shared" si="1"/>
        <v>0.7731859495032215</v>
      </c>
      <c r="K28" s="5" t="s">
        <v>280</v>
      </c>
      <c r="L28" s="8"/>
    </row>
    <row r="29" spans="1:12" ht="134.25" customHeight="1" x14ac:dyDescent="0.25">
      <c r="A29" s="5" t="s">
        <v>72</v>
      </c>
      <c r="B29" s="5" t="s">
        <v>78</v>
      </c>
      <c r="C29" s="5" t="s">
        <v>79</v>
      </c>
      <c r="D29" s="6" t="s">
        <v>75</v>
      </c>
      <c r="E29" s="6" t="s">
        <v>26</v>
      </c>
      <c r="F29" s="7">
        <v>0.95</v>
      </c>
      <c r="G29" s="37">
        <v>30842232</v>
      </c>
      <c r="H29" s="37">
        <v>39412688</v>
      </c>
      <c r="I29" s="1">
        <f t="shared" si="0"/>
        <v>0.782545762927918</v>
      </c>
      <c r="J29" s="19">
        <f t="shared" si="1"/>
        <v>0.82373238202938737</v>
      </c>
      <c r="K29" s="5" t="s">
        <v>270</v>
      </c>
      <c r="L29" s="8"/>
    </row>
    <row r="30" spans="1:12" ht="108" customHeight="1" x14ac:dyDescent="0.25">
      <c r="A30" s="5" t="s">
        <v>72</v>
      </c>
      <c r="B30" s="5" t="s">
        <v>80</v>
      </c>
      <c r="C30" s="14" t="s">
        <v>228</v>
      </c>
      <c r="D30" s="6" t="s">
        <v>12</v>
      </c>
      <c r="E30" s="6" t="s">
        <v>26</v>
      </c>
      <c r="F30" s="7">
        <v>1</v>
      </c>
      <c r="G30" s="6">
        <v>180</v>
      </c>
      <c r="H30" s="6">
        <v>180</v>
      </c>
      <c r="I30" s="17">
        <f t="shared" si="0"/>
        <v>1</v>
      </c>
      <c r="J30" s="19">
        <f t="shared" si="1"/>
        <v>1</v>
      </c>
      <c r="K30" s="5" t="s">
        <v>269</v>
      </c>
      <c r="L30" s="8"/>
    </row>
    <row r="31" spans="1:12" ht="66.75" customHeight="1" x14ac:dyDescent="0.25">
      <c r="A31" s="5" t="s">
        <v>72</v>
      </c>
      <c r="B31" s="5" t="s">
        <v>81</v>
      </c>
      <c r="C31" s="5" t="s">
        <v>82</v>
      </c>
      <c r="D31" s="6" t="s">
        <v>12</v>
      </c>
      <c r="E31" s="6" t="s">
        <v>26</v>
      </c>
      <c r="F31" s="7">
        <v>1</v>
      </c>
      <c r="G31" s="6">
        <v>50</v>
      </c>
      <c r="H31" s="6">
        <v>50</v>
      </c>
      <c r="I31" s="17">
        <f t="shared" si="0"/>
        <v>1</v>
      </c>
      <c r="J31" s="19">
        <f t="shared" si="1"/>
        <v>1</v>
      </c>
      <c r="K31" s="5" t="s">
        <v>268</v>
      </c>
      <c r="L31" s="8"/>
    </row>
    <row r="32" spans="1:12" ht="72.75" customHeight="1" x14ac:dyDescent="0.25">
      <c r="A32" s="5" t="s">
        <v>72</v>
      </c>
      <c r="B32" s="5" t="s">
        <v>83</v>
      </c>
      <c r="C32" s="5" t="s">
        <v>84</v>
      </c>
      <c r="D32" s="6" t="s">
        <v>12</v>
      </c>
      <c r="E32" s="6" t="s">
        <v>223</v>
      </c>
      <c r="F32" s="7">
        <v>1</v>
      </c>
      <c r="G32" s="10">
        <v>70</v>
      </c>
      <c r="H32" s="10">
        <v>70</v>
      </c>
      <c r="I32" s="17">
        <f t="shared" si="0"/>
        <v>1</v>
      </c>
      <c r="J32" s="19">
        <f t="shared" si="1"/>
        <v>1</v>
      </c>
      <c r="K32" s="5" t="s">
        <v>279</v>
      </c>
      <c r="L32" s="8"/>
    </row>
    <row r="33" spans="1:12" ht="66.75" hidden="1" customHeight="1" x14ac:dyDescent="0.25">
      <c r="A33" s="5" t="s">
        <v>72</v>
      </c>
      <c r="B33" s="5" t="s">
        <v>85</v>
      </c>
      <c r="C33" s="5" t="s">
        <v>86</v>
      </c>
      <c r="D33" s="6" t="s">
        <v>12</v>
      </c>
      <c r="E33" s="6" t="s">
        <v>46</v>
      </c>
      <c r="F33" s="7">
        <v>0.95</v>
      </c>
      <c r="G33" s="10"/>
      <c r="H33" s="10"/>
      <c r="I33" s="4"/>
      <c r="J33" s="2"/>
      <c r="K33" s="5"/>
      <c r="L33" s="8"/>
    </row>
    <row r="34" spans="1:12" ht="151.5" customHeight="1" x14ac:dyDescent="0.25">
      <c r="A34" s="5" t="s">
        <v>72</v>
      </c>
      <c r="B34" s="5" t="s">
        <v>87</v>
      </c>
      <c r="C34" s="5" t="s">
        <v>88</v>
      </c>
      <c r="D34" s="6" t="s">
        <v>12</v>
      </c>
      <c r="E34" s="6" t="s">
        <v>26</v>
      </c>
      <c r="F34" s="7">
        <v>1</v>
      </c>
      <c r="G34" s="6">
        <v>4</v>
      </c>
      <c r="H34" s="6">
        <v>4</v>
      </c>
      <c r="I34" s="17">
        <f>G34/H34</f>
        <v>1</v>
      </c>
      <c r="J34" s="19">
        <f>I34/F34</f>
        <v>1</v>
      </c>
      <c r="K34" s="5" t="s">
        <v>278</v>
      </c>
      <c r="L34" s="8"/>
    </row>
    <row r="35" spans="1:12" ht="195.75" customHeight="1" x14ac:dyDescent="0.25">
      <c r="A35" s="5" t="s">
        <v>72</v>
      </c>
      <c r="B35" s="5" t="s">
        <v>89</v>
      </c>
      <c r="C35" s="5" t="s">
        <v>90</v>
      </c>
      <c r="D35" s="6" t="s">
        <v>12</v>
      </c>
      <c r="E35" s="6" t="s">
        <v>239</v>
      </c>
      <c r="F35" s="7">
        <v>0.9</v>
      </c>
      <c r="G35" s="6" t="s">
        <v>282</v>
      </c>
      <c r="H35" s="6"/>
      <c r="I35" s="1"/>
      <c r="J35" s="2"/>
      <c r="K35" s="5"/>
      <c r="L35" s="8"/>
    </row>
    <row r="36" spans="1:12" ht="97.5" customHeight="1" x14ac:dyDescent="0.25">
      <c r="A36" s="5" t="s">
        <v>72</v>
      </c>
      <c r="B36" s="5" t="s">
        <v>217</v>
      </c>
      <c r="C36" s="5" t="s">
        <v>219</v>
      </c>
      <c r="D36" s="6" t="s">
        <v>25</v>
      </c>
      <c r="E36" s="6" t="s">
        <v>220</v>
      </c>
      <c r="F36" s="11">
        <v>0</v>
      </c>
      <c r="G36" s="36">
        <v>0</v>
      </c>
      <c r="H36" s="6">
        <v>0</v>
      </c>
      <c r="I36" s="3">
        <v>0</v>
      </c>
      <c r="J36" s="2">
        <v>1</v>
      </c>
      <c r="K36" s="5" t="s">
        <v>277</v>
      </c>
      <c r="L36" s="8"/>
    </row>
    <row r="37" spans="1:12" ht="99.75" customHeight="1" x14ac:dyDescent="0.25">
      <c r="A37" s="5" t="s">
        <v>72</v>
      </c>
      <c r="B37" s="5" t="s">
        <v>218</v>
      </c>
      <c r="C37" s="5" t="s">
        <v>222</v>
      </c>
      <c r="D37" s="6" t="s">
        <v>25</v>
      </c>
      <c r="E37" s="6" t="s">
        <v>223</v>
      </c>
      <c r="F37" s="11">
        <v>0</v>
      </c>
      <c r="G37" s="6">
        <v>0</v>
      </c>
      <c r="H37" s="6">
        <v>0</v>
      </c>
      <c r="I37" s="3">
        <v>0</v>
      </c>
      <c r="J37" s="2">
        <v>1</v>
      </c>
      <c r="K37" s="5" t="s">
        <v>284</v>
      </c>
      <c r="L37" s="8"/>
    </row>
    <row r="38" spans="1:12" ht="72.75" customHeight="1" x14ac:dyDescent="0.25">
      <c r="A38" s="5" t="s">
        <v>72</v>
      </c>
      <c r="B38" s="5" t="s">
        <v>221</v>
      </c>
      <c r="C38" s="5" t="s">
        <v>224</v>
      </c>
      <c r="D38" s="6" t="s">
        <v>25</v>
      </c>
      <c r="E38" s="6" t="s">
        <v>223</v>
      </c>
      <c r="F38" s="11">
        <v>0</v>
      </c>
      <c r="G38" s="6">
        <v>0</v>
      </c>
      <c r="H38" s="6">
        <v>0</v>
      </c>
      <c r="I38" s="3">
        <v>0</v>
      </c>
      <c r="J38" s="2">
        <v>1</v>
      </c>
      <c r="K38" s="5" t="s">
        <v>285</v>
      </c>
      <c r="L38" s="8"/>
    </row>
    <row r="39" spans="1:12" ht="72.75" hidden="1" customHeight="1" x14ac:dyDescent="0.25">
      <c r="A39" s="5" t="s">
        <v>72</v>
      </c>
      <c r="B39" s="5" t="s">
        <v>225</v>
      </c>
      <c r="C39" s="5" t="s">
        <v>226</v>
      </c>
      <c r="D39" s="6" t="s">
        <v>25</v>
      </c>
      <c r="E39" s="6" t="s">
        <v>286</v>
      </c>
      <c r="F39" s="11">
        <v>0</v>
      </c>
      <c r="G39" s="6"/>
      <c r="H39" s="6"/>
      <c r="I39" s="3"/>
      <c r="J39" s="2"/>
      <c r="K39" s="5"/>
      <c r="L39" s="8"/>
    </row>
    <row r="40" spans="1:12" ht="208.5" customHeight="1" x14ac:dyDescent="0.25">
      <c r="A40" s="5" t="s">
        <v>91</v>
      </c>
      <c r="B40" s="5" t="s">
        <v>92</v>
      </c>
      <c r="C40" s="5" t="s">
        <v>93</v>
      </c>
      <c r="D40" s="10" t="s">
        <v>17</v>
      </c>
      <c r="E40" s="10" t="s">
        <v>26</v>
      </c>
      <c r="F40" s="7">
        <v>0.8</v>
      </c>
      <c r="G40" s="6">
        <v>49</v>
      </c>
      <c r="H40" s="6">
        <v>37</v>
      </c>
      <c r="I40" s="1">
        <f>G40/H40</f>
        <v>1.3243243243243243</v>
      </c>
      <c r="J40" s="19">
        <f>I40/F40</f>
        <v>1.6554054054054053</v>
      </c>
      <c r="K40" s="5" t="s">
        <v>267</v>
      </c>
      <c r="L40" s="8"/>
    </row>
    <row r="41" spans="1:12" ht="180.75" customHeight="1" x14ac:dyDescent="0.25">
      <c r="A41" s="5" t="s">
        <v>91</v>
      </c>
      <c r="B41" s="5" t="s">
        <v>94</v>
      </c>
      <c r="C41" s="5" t="s">
        <v>95</v>
      </c>
      <c r="D41" s="10" t="s">
        <v>17</v>
      </c>
      <c r="E41" s="10" t="s">
        <v>26</v>
      </c>
      <c r="F41" s="7">
        <v>1</v>
      </c>
      <c r="G41" s="6">
        <v>11</v>
      </c>
      <c r="H41" s="6">
        <v>11</v>
      </c>
      <c r="I41" s="17">
        <f>G41/H41</f>
        <v>1</v>
      </c>
      <c r="J41" s="19">
        <f>I41/F41</f>
        <v>1</v>
      </c>
      <c r="K41" s="5" t="s">
        <v>266</v>
      </c>
      <c r="L41" s="8"/>
    </row>
    <row r="42" spans="1:12" ht="241.5" customHeight="1" x14ac:dyDescent="0.25">
      <c r="A42" s="5" t="s">
        <v>91</v>
      </c>
      <c r="B42" s="5" t="s">
        <v>96</v>
      </c>
      <c r="C42" s="5" t="s">
        <v>97</v>
      </c>
      <c r="D42" s="9" t="s">
        <v>25</v>
      </c>
      <c r="E42" s="9" t="s">
        <v>26</v>
      </c>
      <c r="F42" s="11">
        <v>0</v>
      </c>
      <c r="G42" s="6">
        <v>0</v>
      </c>
      <c r="H42" s="6">
        <v>0</v>
      </c>
      <c r="I42" s="7">
        <v>0</v>
      </c>
      <c r="J42" s="19">
        <v>1</v>
      </c>
      <c r="K42" s="5" t="s">
        <v>265</v>
      </c>
      <c r="L42" s="13"/>
    </row>
    <row r="43" spans="1:12" ht="72" customHeight="1" x14ac:dyDescent="0.25">
      <c r="A43" s="5" t="s">
        <v>98</v>
      </c>
      <c r="B43" s="5" t="s">
        <v>99</v>
      </c>
      <c r="C43" s="5" t="s">
        <v>100</v>
      </c>
      <c r="D43" s="10" t="s">
        <v>12</v>
      </c>
      <c r="E43" s="10" t="s">
        <v>26</v>
      </c>
      <c r="F43" s="7">
        <v>1</v>
      </c>
      <c r="G43" s="6">
        <v>365</v>
      </c>
      <c r="H43" s="6">
        <v>426</v>
      </c>
      <c r="I43" s="3">
        <f>G43/H43</f>
        <v>0.85680751173708924</v>
      </c>
      <c r="J43" s="2">
        <f>I43/F43</f>
        <v>0.85680751173708924</v>
      </c>
      <c r="K43" s="5" t="s">
        <v>274</v>
      </c>
      <c r="L43" s="13"/>
    </row>
    <row r="44" spans="1:12" ht="59.25" customHeight="1" x14ac:dyDescent="0.25">
      <c r="A44" s="5" t="s">
        <v>98</v>
      </c>
      <c r="B44" s="5" t="s">
        <v>101</v>
      </c>
      <c r="C44" s="5" t="s">
        <v>102</v>
      </c>
      <c r="D44" s="6" t="s">
        <v>42</v>
      </c>
      <c r="E44" s="10" t="s">
        <v>26</v>
      </c>
      <c r="F44" s="7">
        <v>0.95</v>
      </c>
      <c r="G44" s="10">
        <v>1269</v>
      </c>
      <c r="H44" s="10">
        <v>1269</v>
      </c>
      <c r="I44" s="17">
        <f>G44/H44</f>
        <v>1</v>
      </c>
      <c r="J44" s="2">
        <f>I44/F44</f>
        <v>1.0526315789473684</v>
      </c>
      <c r="K44" s="5" t="s">
        <v>275</v>
      </c>
      <c r="L44" s="8"/>
    </row>
    <row r="45" spans="1:12" ht="54.75" hidden="1" customHeight="1" x14ac:dyDescent="0.25">
      <c r="A45" s="5" t="s">
        <v>98</v>
      </c>
      <c r="B45" s="5" t="s">
        <v>243</v>
      </c>
      <c r="C45" s="5" t="s">
        <v>244</v>
      </c>
      <c r="D45" s="10" t="s">
        <v>17</v>
      </c>
      <c r="E45" s="10" t="s">
        <v>13</v>
      </c>
      <c r="F45" s="7">
        <v>1</v>
      </c>
      <c r="G45" s="6"/>
      <c r="H45" s="6"/>
      <c r="I45" s="3"/>
      <c r="J45" s="2"/>
      <c r="K45" s="5"/>
      <c r="L45" s="13"/>
    </row>
    <row r="46" spans="1:12" ht="62.25" customHeight="1" x14ac:dyDescent="0.25">
      <c r="A46" s="5" t="s">
        <v>98</v>
      </c>
      <c r="B46" s="5" t="s">
        <v>245</v>
      </c>
      <c r="C46" s="5" t="s">
        <v>246</v>
      </c>
      <c r="D46" s="10" t="s">
        <v>17</v>
      </c>
      <c r="E46" s="10" t="s">
        <v>26</v>
      </c>
      <c r="F46" s="7">
        <v>0.8</v>
      </c>
      <c r="G46" s="6">
        <v>367</v>
      </c>
      <c r="H46" s="6">
        <v>426</v>
      </c>
      <c r="I46" s="3">
        <f>G46/H46</f>
        <v>0.86150234741784038</v>
      </c>
      <c r="J46" s="2">
        <f>I46/F46</f>
        <v>1.0768779342723005</v>
      </c>
      <c r="K46" s="5" t="s">
        <v>276</v>
      </c>
      <c r="L46" s="35"/>
    </row>
    <row r="47" spans="1:12" ht="67.5" hidden="1" customHeight="1" x14ac:dyDescent="0.25">
      <c r="A47" s="5" t="s">
        <v>103</v>
      </c>
      <c r="B47" s="5" t="s">
        <v>104</v>
      </c>
      <c r="C47" s="5" t="s">
        <v>105</v>
      </c>
      <c r="D47" s="10" t="s">
        <v>17</v>
      </c>
      <c r="E47" s="10" t="s">
        <v>46</v>
      </c>
      <c r="F47" s="7">
        <v>0.7</v>
      </c>
      <c r="G47" s="10"/>
      <c r="H47" s="10"/>
      <c r="I47" s="4"/>
      <c r="J47" s="2"/>
      <c r="K47" s="5"/>
      <c r="L47" s="8"/>
    </row>
    <row r="48" spans="1:12" ht="59.25" hidden="1" customHeight="1" x14ac:dyDescent="0.25">
      <c r="A48" s="5" t="s">
        <v>103</v>
      </c>
      <c r="B48" s="5" t="s">
        <v>106</v>
      </c>
      <c r="C48" s="5" t="s">
        <v>107</v>
      </c>
      <c r="D48" s="10" t="s">
        <v>17</v>
      </c>
      <c r="E48" s="10" t="s">
        <v>46</v>
      </c>
      <c r="F48" s="7">
        <v>0.65</v>
      </c>
      <c r="G48" s="10"/>
      <c r="H48" s="10"/>
      <c r="I48" s="4"/>
      <c r="J48" s="2"/>
      <c r="K48" s="5"/>
      <c r="L48" s="8"/>
    </row>
    <row r="49" spans="1:12" ht="112.5" customHeight="1" x14ac:dyDescent="0.25">
      <c r="A49" s="5" t="s">
        <v>103</v>
      </c>
      <c r="B49" s="5" t="s">
        <v>108</v>
      </c>
      <c r="C49" s="5" t="s">
        <v>109</v>
      </c>
      <c r="D49" s="10" t="s">
        <v>75</v>
      </c>
      <c r="E49" s="10" t="s">
        <v>26</v>
      </c>
      <c r="F49" s="7">
        <v>0.9</v>
      </c>
      <c r="G49" s="6">
        <v>731.94</v>
      </c>
      <c r="H49" s="6">
        <v>744</v>
      </c>
      <c r="I49" s="1">
        <f>G49/H49</f>
        <v>0.98379032258064525</v>
      </c>
      <c r="J49" s="19">
        <f>I49/F49</f>
        <v>1.0931003584229391</v>
      </c>
      <c r="K49" s="5" t="s">
        <v>263</v>
      </c>
      <c r="L49" s="8"/>
    </row>
    <row r="50" spans="1:12" ht="70.5" customHeight="1" x14ac:dyDescent="0.25">
      <c r="A50" s="5" t="s">
        <v>103</v>
      </c>
      <c r="B50" s="5" t="s">
        <v>110</v>
      </c>
      <c r="C50" s="5" t="s">
        <v>111</v>
      </c>
      <c r="D50" s="10" t="s">
        <v>75</v>
      </c>
      <c r="E50" s="10" t="s">
        <v>26</v>
      </c>
      <c r="F50" s="7">
        <v>0.9</v>
      </c>
      <c r="G50" s="6">
        <v>743.98</v>
      </c>
      <c r="H50" s="6">
        <v>744</v>
      </c>
      <c r="I50" s="3">
        <f>G50/H50</f>
        <v>0.99997311827956992</v>
      </c>
      <c r="J50" s="19">
        <f>I50/F50</f>
        <v>1.1110812425328553</v>
      </c>
      <c r="K50" s="5" t="s">
        <v>262</v>
      </c>
      <c r="L50" s="8"/>
    </row>
    <row r="51" spans="1:12" ht="123.75" customHeight="1" x14ac:dyDescent="0.25">
      <c r="A51" s="5" t="s">
        <v>103</v>
      </c>
      <c r="B51" s="5" t="s">
        <v>112</v>
      </c>
      <c r="C51" s="5" t="s">
        <v>113</v>
      </c>
      <c r="D51" s="10" t="s">
        <v>12</v>
      </c>
      <c r="E51" s="10" t="s">
        <v>26</v>
      </c>
      <c r="F51" s="7">
        <v>0.9</v>
      </c>
      <c r="G51" s="6">
        <v>890</v>
      </c>
      <c r="H51" s="6">
        <v>891</v>
      </c>
      <c r="I51" s="3">
        <f>G51/H51</f>
        <v>0.99887766554433222</v>
      </c>
      <c r="J51" s="19">
        <f>I51/F51</f>
        <v>1.1098640728270357</v>
      </c>
      <c r="K51" s="5" t="s">
        <v>264</v>
      </c>
      <c r="L51" s="8"/>
    </row>
    <row r="52" spans="1:12" ht="108" hidden="1" customHeight="1" x14ac:dyDescent="0.25">
      <c r="A52" s="5" t="s">
        <v>103</v>
      </c>
      <c r="B52" s="5" t="s">
        <v>114</v>
      </c>
      <c r="C52" s="5" t="s">
        <v>115</v>
      </c>
      <c r="D52" s="10" t="s">
        <v>17</v>
      </c>
      <c r="E52" s="10" t="s">
        <v>13</v>
      </c>
      <c r="F52" s="7">
        <v>1</v>
      </c>
      <c r="G52" s="6"/>
      <c r="H52" s="6"/>
      <c r="I52" s="3"/>
      <c r="J52" s="19"/>
      <c r="K52" s="5"/>
      <c r="L52" s="8"/>
    </row>
    <row r="53" spans="1:12" ht="75.75" hidden="1" customHeight="1" x14ac:dyDescent="0.25">
      <c r="A53" s="5" t="s">
        <v>103</v>
      </c>
      <c r="B53" s="5" t="s">
        <v>229</v>
      </c>
      <c r="C53" s="5" t="s">
        <v>116</v>
      </c>
      <c r="D53" s="9" t="s">
        <v>25</v>
      </c>
      <c r="E53" s="10" t="s">
        <v>18</v>
      </c>
      <c r="F53" s="11">
        <v>0</v>
      </c>
      <c r="G53" s="6"/>
      <c r="H53" s="6"/>
      <c r="I53" s="26"/>
      <c r="J53" s="2"/>
      <c r="K53" s="5"/>
      <c r="L53" s="13"/>
    </row>
    <row r="54" spans="1:12" ht="60" hidden="1" customHeight="1" x14ac:dyDescent="0.25">
      <c r="A54" s="9" t="s">
        <v>117</v>
      </c>
      <c r="B54" s="5" t="s">
        <v>118</v>
      </c>
      <c r="C54" s="5" t="s">
        <v>119</v>
      </c>
      <c r="D54" s="10" t="s">
        <v>17</v>
      </c>
      <c r="E54" s="10" t="s">
        <v>46</v>
      </c>
      <c r="F54" s="7">
        <v>0.9</v>
      </c>
      <c r="G54" s="12"/>
      <c r="H54" s="10"/>
      <c r="I54" s="4"/>
      <c r="J54" s="2"/>
      <c r="K54" s="5"/>
      <c r="L54" s="8"/>
    </row>
    <row r="55" spans="1:12" ht="60" hidden="1" customHeight="1" x14ac:dyDescent="0.25">
      <c r="A55" s="9" t="s">
        <v>117</v>
      </c>
      <c r="B55" s="5" t="s">
        <v>120</v>
      </c>
      <c r="C55" s="5" t="s">
        <v>121</v>
      </c>
      <c r="D55" s="10" t="s">
        <v>17</v>
      </c>
      <c r="E55" s="10" t="s">
        <v>18</v>
      </c>
      <c r="F55" s="7">
        <v>0.8</v>
      </c>
      <c r="G55" s="10"/>
      <c r="H55" s="10"/>
      <c r="I55" s="1"/>
      <c r="J55" s="2"/>
      <c r="K55" s="5"/>
      <c r="L55" s="8"/>
    </row>
    <row r="56" spans="1:12" ht="60" hidden="1" customHeight="1" x14ac:dyDescent="0.25">
      <c r="A56" s="9" t="s">
        <v>117</v>
      </c>
      <c r="B56" s="5" t="s">
        <v>122</v>
      </c>
      <c r="C56" s="5" t="s">
        <v>123</v>
      </c>
      <c r="D56" s="10" t="s">
        <v>17</v>
      </c>
      <c r="E56" s="10" t="s">
        <v>18</v>
      </c>
      <c r="F56" s="7">
        <v>0.8</v>
      </c>
      <c r="G56" s="10"/>
      <c r="H56" s="10"/>
      <c r="I56" s="17"/>
      <c r="J56" s="2"/>
      <c r="K56" s="5"/>
      <c r="L56" s="8"/>
    </row>
    <row r="57" spans="1:12" ht="88.5" hidden="1" customHeight="1" x14ac:dyDescent="0.25">
      <c r="A57" s="9" t="s">
        <v>117</v>
      </c>
      <c r="B57" s="5" t="s">
        <v>124</v>
      </c>
      <c r="C57" s="5" t="s">
        <v>125</v>
      </c>
      <c r="D57" s="10" t="s">
        <v>17</v>
      </c>
      <c r="E57" s="10" t="s">
        <v>13</v>
      </c>
      <c r="F57" s="7">
        <v>0.95</v>
      </c>
      <c r="G57" s="10"/>
      <c r="H57" s="10"/>
      <c r="I57" s="1"/>
      <c r="J57" s="2"/>
      <c r="K57" s="5"/>
      <c r="L57" s="8"/>
    </row>
    <row r="58" spans="1:12" ht="60" hidden="1" customHeight="1" x14ac:dyDescent="0.25">
      <c r="A58" s="9" t="s">
        <v>117</v>
      </c>
      <c r="B58" s="5" t="s">
        <v>126</v>
      </c>
      <c r="C58" s="5" t="s">
        <v>127</v>
      </c>
      <c r="D58" s="10" t="s">
        <v>17</v>
      </c>
      <c r="E58" s="10" t="s">
        <v>46</v>
      </c>
      <c r="F58" s="7">
        <v>0.8</v>
      </c>
      <c r="G58" s="10"/>
      <c r="H58" s="10"/>
      <c r="I58" s="4"/>
      <c r="J58" s="2"/>
      <c r="K58" s="5"/>
      <c r="L58" s="8"/>
    </row>
    <row r="59" spans="1:12" ht="96.75" hidden="1" customHeight="1" x14ac:dyDescent="0.25">
      <c r="A59" s="9" t="s">
        <v>117</v>
      </c>
      <c r="B59" s="5" t="s">
        <v>230</v>
      </c>
      <c r="C59" s="5" t="s">
        <v>128</v>
      </c>
      <c r="D59" s="10" t="s">
        <v>17</v>
      </c>
      <c r="E59" s="10" t="s">
        <v>18</v>
      </c>
      <c r="F59" s="7">
        <v>1</v>
      </c>
      <c r="G59" s="10"/>
      <c r="H59" s="10"/>
      <c r="I59" s="1"/>
      <c r="J59" s="2"/>
      <c r="K59" s="5"/>
      <c r="L59" s="8"/>
    </row>
    <row r="60" spans="1:12" ht="60" hidden="1" customHeight="1" x14ac:dyDescent="0.25">
      <c r="A60" s="9" t="s">
        <v>117</v>
      </c>
      <c r="B60" s="5" t="s">
        <v>231</v>
      </c>
      <c r="C60" s="5" t="s">
        <v>129</v>
      </c>
      <c r="D60" s="10" t="s">
        <v>17</v>
      </c>
      <c r="E60" s="10" t="s">
        <v>18</v>
      </c>
      <c r="F60" s="7">
        <v>1</v>
      </c>
      <c r="G60" s="10"/>
      <c r="H60" s="10"/>
      <c r="I60" s="1"/>
      <c r="J60" s="2"/>
      <c r="K60" s="5"/>
      <c r="L60" s="8"/>
    </row>
    <row r="61" spans="1:12" ht="47.25" customHeight="1" x14ac:dyDescent="0.25">
      <c r="A61" s="9" t="s">
        <v>117</v>
      </c>
      <c r="B61" s="5" t="s">
        <v>130</v>
      </c>
      <c r="C61" s="5" t="s">
        <v>131</v>
      </c>
      <c r="D61" s="10" t="s">
        <v>17</v>
      </c>
      <c r="E61" s="10" t="s">
        <v>26</v>
      </c>
      <c r="F61" s="7">
        <v>0.9</v>
      </c>
      <c r="G61" s="6">
        <v>235</v>
      </c>
      <c r="H61" s="6">
        <v>249</v>
      </c>
      <c r="I61" s="1">
        <f>G61/H61</f>
        <v>0.94377510040160639</v>
      </c>
      <c r="J61" s="2">
        <f>I61/F61</f>
        <v>1.0486390004462294</v>
      </c>
      <c r="K61" s="5" t="s">
        <v>259</v>
      </c>
      <c r="L61" s="8"/>
    </row>
    <row r="62" spans="1:12" ht="47.25" customHeight="1" x14ac:dyDescent="0.25">
      <c r="A62" s="9" t="s">
        <v>117</v>
      </c>
      <c r="B62" s="5" t="s">
        <v>132</v>
      </c>
      <c r="C62" s="5" t="s">
        <v>133</v>
      </c>
      <c r="D62" s="10" t="s">
        <v>42</v>
      </c>
      <c r="E62" s="10" t="s">
        <v>26</v>
      </c>
      <c r="F62" s="7">
        <v>0.04</v>
      </c>
      <c r="G62" s="6" t="s">
        <v>260</v>
      </c>
      <c r="H62" s="6">
        <v>2826</v>
      </c>
      <c r="I62" s="1">
        <f>109/2826</f>
        <v>3.8570417551309272E-2</v>
      </c>
      <c r="J62" s="2">
        <f>I62/F62</f>
        <v>0.96426043878273182</v>
      </c>
      <c r="K62" s="5" t="s">
        <v>261</v>
      </c>
      <c r="L62" s="8"/>
    </row>
    <row r="63" spans="1:12" ht="86.25" hidden="1" customHeight="1" x14ac:dyDescent="0.25">
      <c r="A63" s="9" t="s">
        <v>117</v>
      </c>
      <c r="B63" s="5" t="s">
        <v>134</v>
      </c>
      <c r="C63" s="5" t="s">
        <v>135</v>
      </c>
      <c r="D63" s="10" t="s">
        <v>42</v>
      </c>
      <c r="E63" s="10" t="s">
        <v>13</v>
      </c>
      <c r="F63" s="7">
        <v>0.02</v>
      </c>
      <c r="G63" s="10"/>
      <c r="H63" s="10"/>
      <c r="I63" s="10"/>
      <c r="J63" s="2"/>
      <c r="K63" s="5"/>
      <c r="L63" s="8"/>
    </row>
    <row r="64" spans="1:12" ht="47.25" hidden="1" customHeight="1" x14ac:dyDescent="0.25">
      <c r="A64" s="9" t="s">
        <v>117</v>
      </c>
      <c r="B64" s="5" t="s">
        <v>136</v>
      </c>
      <c r="C64" s="5" t="s">
        <v>137</v>
      </c>
      <c r="D64" s="10" t="s">
        <v>42</v>
      </c>
      <c r="E64" s="10" t="s">
        <v>13</v>
      </c>
      <c r="F64" s="7">
        <v>0.01</v>
      </c>
      <c r="G64" s="10"/>
      <c r="H64" s="10"/>
      <c r="I64" s="1"/>
      <c r="J64" s="2"/>
      <c r="K64" s="5"/>
      <c r="L64" s="8"/>
    </row>
    <row r="65" spans="1:12" ht="59.25" hidden="1" customHeight="1" x14ac:dyDescent="0.25">
      <c r="A65" s="9" t="s">
        <v>117</v>
      </c>
      <c r="B65" s="5" t="s">
        <v>138</v>
      </c>
      <c r="C65" s="5" t="s">
        <v>139</v>
      </c>
      <c r="D65" s="9" t="s">
        <v>25</v>
      </c>
      <c r="E65" s="10" t="s">
        <v>46</v>
      </c>
      <c r="F65" s="10">
        <v>0</v>
      </c>
      <c r="G65" s="10"/>
      <c r="H65" s="10"/>
      <c r="I65" s="1"/>
      <c r="J65" s="2"/>
      <c r="K65" s="5"/>
      <c r="L65" s="8"/>
    </row>
    <row r="66" spans="1:12" ht="59.25" hidden="1" customHeight="1" x14ac:dyDescent="0.25">
      <c r="A66" s="9" t="s">
        <v>140</v>
      </c>
      <c r="B66" s="5" t="s">
        <v>141</v>
      </c>
      <c r="C66" s="5" t="s">
        <v>142</v>
      </c>
      <c r="D66" s="10" t="s">
        <v>17</v>
      </c>
      <c r="E66" s="10" t="s">
        <v>46</v>
      </c>
      <c r="F66" s="7">
        <v>1</v>
      </c>
      <c r="G66" s="10"/>
      <c r="H66" s="10"/>
      <c r="I66" s="4"/>
      <c r="J66" s="2"/>
      <c r="K66" s="5"/>
      <c r="L66" s="8"/>
    </row>
    <row r="67" spans="1:12" ht="59.25" hidden="1" customHeight="1" x14ac:dyDescent="0.25">
      <c r="A67" s="5" t="s">
        <v>140</v>
      </c>
      <c r="B67" s="5" t="s">
        <v>143</v>
      </c>
      <c r="C67" s="5" t="s">
        <v>144</v>
      </c>
      <c r="D67" s="6" t="s">
        <v>17</v>
      </c>
      <c r="E67" s="6" t="s">
        <v>13</v>
      </c>
      <c r="F67" s="7">
        <v>1</v>
      </c>
      <c r="G67" s="10"/>
      <c r="H67" s="10"/>
      <c r="I67" s="1"/>
      <c r="J67" s="2"/>
      <c r="K67" s="5"/>
      <c r="L67" s="8"/>
    </row>
    <row r="68" spans="1:12" ht="195.75" hidden="1" customHeight="1" x14ac:dyDescent="0.25">
      <c r="A68" s="5" t="s">
        <v>140</v>
      </c>
      <c r="B68" s="5" t="s">
        <v>145</v>
      </c>
      <c r="C68" s="5" t="s">
        <v>146</v>
      </c>
      <c r="D68" s="6" t="s">
        <v>17</v>
      </c>
      <c r="E68" s="6" t="s">
        <v>13</v>
      </c>
      <c r="F68" s="7">
        <v>0.9</v>
      </c>
      <c r="G68" s="10"/>
      <c r="H68" s="10"/>
      <c r="I68" s="1"/>
      <c r="J68" s="2"/>
      <c r="K68" s="5"/>
      <c r="L68" s="8"/>
    </row>
    <row r="69" spans="1:12" ht="60" hidden="1" x14ac:dyDescent="0.25">
      <c r="A69" s="5" t="s">
        <v>140</v>
      </c>
      <c r="B69" s="5" t="s">
        <v>147</v>
      </c>
      <c r="C69" s="5" t="s">
        <v>148</v>
      </c>
      <c r="D69" s="6" t="s">
        <v>12</v>
      </c>
      <c r="E69" s="6" t="s">
        <v>13</v>
      </c>
      <c r="F69" s="7">
        <v>0.95</v>
      </c>
      <c r="G69" s="10"/>
      <c r="H69" s="10"/>
      <c r="I69" s="1"/>
      <c r="J69" s="2"/>
      <c r="K69" s="5"/>
      <c r="L69" s="8"/>
    </row>
    <row r="70" spans="1:12" ht="60" hidden="1" x14ac:dyDescent="0.25">
      <c r="A70" s="5" t="s">
        <v>140</v>
      </c>
      <c r="B70" s="5" t="s">
        <v>149</v>
      </c>
      <c r="C70" s="5" t="s">
        <v>150</v>
      </c>
      <c r="D70" s="10" t="s">
        <v>17</v>
      </c>
      <c r="E70" s="10" t="s">
        <v>46</v>
      </c>
      <c r="F70" s="7">
        <v>0.7</v>
      </c>
      <c r="G70" s="10"/>
      <c r="H70" s="10"/>
      <c r="I70" s="4"/>
      <c r="J70" s="2"/>
      <c r="K70" s="5"/>
      <c r="L70" s="8"/>
    </row>
    <row r="71" spans="1:12" ht="45" hidden="1" x14ac:dyDescent="0.25">
      <c r="A71" s="5" t="s">
        <v>140</v>
      </c>
      <c r="B71" s="5" t="s">
        <v>151</v>
      </c>
      <c r="C71" s="5" t="s">
        <v>152</v>
      </c>
      <c r="D71" s="9" t="s">
        <v>25</v>
      </c>
      <c r="E71" s="10" t="s">
        <v>18</v>
      </c>
      <c r="F71" s="7">
        <v>1</v>
      </c>
      <c r="G71" s="10"/>
      <c r="H71" s="10"/>
      <c r="I71" s="4"/>
      <c r="J71" s="2"/>
      <c r="K71" s="5"/>
      <c r="L71" s="8"/>
    </row>
    <row r="72" spans="1:12" ht="30" hidden="1" x14ac:dyDescent="0.25">
      <c r="A72" s="5" t="s">
        <v>140</v>
      </c>
      <c r="B72" s="5" t="s">
        <v>153</v>
      </c>
      <c r="C72" s="5" t="s">
        <v>153</v>
      </c>
      <c r="D72" s="9" t="s">
        <v>25</v>
      </c>
      <c r="E72" s="10" t="s">
        <v>18</v>
      </c>
      <c r="F72" s="11">
        <v>0</v>
      </c>
      <c r="G72" s="10"/>
      <c r="H72" s="10"/>
      <c r="I72" s="4"/>
      <c r="J72" s="2"/>
      <c r="K72" s="5"/>
      <c r="L72" s="8"/>
    </row>
    <row r="73" spans="1:12" ht="96.75" hidden="1" customHeight="1" x14ac:dyDescent="0.25">
      <c r="A73" s="5" t="s">
        <v>154</v>
      </c>
      <c r="B73" s="5" t="s">
        <v>155</v>
      </c>
      <c r="C73" s="5" t="s">
        <v>156</v>
      </c>
      <c r="D73" s="10" t="s">
        <v>17</v>
      </c>
      <c r="E73" s="10" t="s">
        <v>13</v>
      </c>
      <c r="F73" s="7">
        <v>1</v>
      </c>
      <c r="G73" s="10"/>
      <c r="H73" s="10"/>
      <c r="I73" s="1"/>
      <c r="J73" s="2"/>
      <c r="K73" s="5"/>
      <c r="L73" s="8"/>
    </row>
    <row r="74" spans="1:12" ht="87.75" hidden="1" customHeight="1" x14ac:dyDescent="0.25">
      <c r="A74" s="5" t="s">
        <v>154</v>
      </c>
      <c r="B74" s="5" t="s">
        <v>157</v>
      </c>
      <c r="C74" s="5" t="s">
        <v>158</v>
      </c>
      <c r="D74" s="10" t="s">
        <v>17</v>
      </c>
      <c r="E74" s="10" t="s">
        <v>13</v>
      </c>
      <c r="F74" s="7">
        <v>1</v>
      </c>
      <c r="G74" s="10"/>
      <c r="H74" s="10"/>
      <c r="I74" s="1"/>
      <c r="J74" s="2"/>
      <c r="K74" s="5"/>
      <c r="L74" s="8"/>
    </row>
    <row r="75" spans="1:12" ht="75" hidden="1" customHeight="1" x14ac:dyDescent="0.25">
      <c r="A75" s="9" t="s">
        <v>154</v>
      </c>
      <c r="B75" s="5" t="s">
        <v>159</v>
      </c>
      <c r="C75" s="5" t="s">
        <v>160</v>
      </c>
      <c r="D75" s="10" t="s">
        <v>17</v>
      </c>
      <c r="E75" s="10" t="s">
        <v>13</v>
      </c>
      <c r="F75" s="7">
        <v>1</v>
      </c>
      <c r="G75" s="10"/>
      <c r="H75" s="10"/>
      <c r="I75" s="1"/>
      <c r="J75" s="2"/>
      <c r="K75" s="5"/>
      <c r="L75" s="8"/>
    </row>
    <row r="76" spans="1:12" ht="121.5" customHeight="1" x14ac:dyDescent="0.25">
      <c r="A76" s="5" t="s">
        <v>154</v>
      </c>
      <c r="B76" s="5" t="s">
        <v>161</v>
      </c>
      <c r="C76" s="5" t="s">
        <v>162</v>
      </c>
      <c r="D76" s="10" t="s">
        <v>17</v>
      </c>
      <c r="E76" s="10" t="s">
        <v>26</v>
      </c>
      <c r="F76" s="7">
        <v>1</v>
      </c>
      <c r="G76" s="6">
        <v>9</v>
      </c>
      <c r="H76" s="6">
        <v>9</v>
      </c>
      <c r="I76" s="17">
        <f>G76/H76</f>
        <v>1</v>
      </c>
      <c r="J76" s="19">
        <f>I76/F76</f>
        <v>1</v>
      </c>
      <c r="K76" s="5" t="s">
        <v>257</v>
      </c>
      <c r="L76" s="8"/>
    </row>
    <row r="77" spans="1:12" ht="45" hidden="1" x14ac:dyDescent="0.25">
      <c r="A77" s="5" t="s">
        <v>163</v>
      </c>
      <c r="B77" s="5" t="s">
        <v>164</v>
      </c>
      <c r="C77" s="5" t="s">
        <v>165</v>
      </c>
      <c r="D77" s="6" t="s">
        <v>42</v>
      </c>
      <c r="E77" s="10" t="s">
        <v>18</v>
      </c>
      <c r="F77" s="7">
        <v>0.9</v>
      </c>
      <c r="G77" s="10"/>
      <c r="H77" s="10"/>
      <c r="I77" s="3"/>
      <c r="J77" s="19"/>
      <c r="K77" s="5"/>
    </row>
    <row r="78" spans="1:12" ht="84" customHeight="1" x14ac:dyDescent="0.25">
      <c r="A78" s="5" t="s">
        <v>163</v>
      </c>
      <c r="B78" s="5" t="s">
        <v>166</v>
      </c>
      <c r="C78" s="5" t="s">
        <v>167</v>
      </c>
      <c r="D78" s="10" t="s">
        <v>75</v>
      </c>
      <c r="E78" s="10" t="s">
        <v>26</v>
      </c>
      <c r="F78" s="7">
        <v>0.9</v>
      </c>
      <c r="G78" s="29">
        <v>9366291</v>
      </c>
      <c r="H78" s="26">
        <v>13120384</v>
      </c>
      <c r="I78" s="1">
        <f>G78/H78</f>
        <v>0.7138732372467147</v>
      </c>
      <c r="J78" s="2">
        <f>I78/F78</f>
        <v>0.79319248582968294</v>
      </c>
      <c r="K78" s="5" t="s">
        <v>248</v>
      </c>
    </row>
    <row r="79" spans="1:12" ht="120" hidden="1" x14ac:dyDescent="0.25">
      <c r="A79" s="5" t="s">
        <v>163</v>
      </c>
      <c r="B79" s="5" t="s">
        <v>168</v>
      </c>
      <c r="C79" s="5" t="s">
        <v>169</v>
      </c>
      <c r="D79" s="10" t="s">
        <v>17</v>
      </c>
      <c r="E79" s="10" t="s">
        <v>13</v>
      </c>
      <c r="F79" s="7">
        <v>0.9</v>
      </c>
      <c r="G79" s="6"/>
      <c r="H79" s="6"/>
      <c r="I79" s="1"/>
      <c r="J79" s="2"/>
      <c r="K79" s="5"/>
    </row>
    <row r="80" spans="1:12" ht="82.5" customHeight="1" x14ac:dyDescent="0.25">
      <c r="A80" s="5" t="s">
        <v>163</v>
      </c>
      <c r="B80" s="5" t="s">
        <v>170</v>
      </c>
      <c r="C80" s="5" t="s">
        <v>171</v>
      </c>
      <c r="D80" s="9" t="s">
        <v>25</v>
      </c>
      <c r="E80" s="10" t="s">
        <v>26</v>
      </c>
      <c r="F80" s="21">
        <v>0</v>
      </c>
      <c r="G80" s="6">
        <v>0</v>
      </c>
      <c r="H80" s="6">
        <v>0</v>
      </c>
      <c r="I80" s="6">
        <v>0</v>
      </c>
      <c r="J80" s="39">
        <v>1</v>
      </c>
      <c r="K80" s="5" t="s">
        <v>283</v>
      </c>
    </row>
    <row r="81" spans="1:12" ht="45" hidden="1" x14ac:dyDescent="0.25">
      <c r="A81" s="5" t="s">
        <v>172</v>
      </c>
      <c r="B81" s="5" t="s">
        <v>173</v>
      </c>
      <c r="C81" s="5" t="s">
        <v>174</v>
      </c>
      <c r="D81" s="6" t="s">
        <v>42</v>
      </c>
      <c r="E81" s="10" t="s">
        <v>46</v>
      </c>
      <c r="F81" s="7">
        <v>0.9</v>
      </c>
      <c r="G81" s="10"/>
      <c r="H81" s="10"/>
      <c r="I81" s="4"/>
      <c r="J81" s="2"/>
      <c r="K81" s="5"/>
      <c r="L81" s="8"/>
    </row>
    <row r="82" spans="1:12" ht="173.25" hidden="1" customHeight="1" x14ac:dyDescent="0.25">
      <c r="A82" s="5" t="s">
        <v>172</v>
      </c>
      <c r="B82" s="5" t="s">
        <v>175</v>
      </c>
      <c r="C82" s="5" t="s">
        <v>176</v>
      </c>
      <c r="D82" s="10" t="s">
        <v>17</v>
      </c>
      <c r="E82" s="10" t="s">
        <v>13</v>
      </c>
      <c r="F82" s="7">
        <v>0.9</v>
      </c>
      <c r="G82" s="10"/>
      <c r="H82" s="10"/>
      <c r="I82" s="3"/>
      <c r="J82" s="2"/>
      <c r="K82" s="5"/>
      <c r="L82" s="13"/>
    </row>
    <row r="83" spans="1:12" ht="137.25" customHeight="1" x14ac:dyDescent="0.25">
      <c r="A83" s="5" t="s">
        <v>172</v>
      </c>
      <c r="B83" s="5" t="s">
        <v>177</v>
      </c>
      <c r="C83" s="5" t="s">
        <v>178</v>
      </c>
      <c r="D83" s="10" t="s">
        <v>17</v>
      </c>
      <c r="E83" s="10" t="s">
        <v>26</v>
      </c>
      <c r="F83" s="7">
        <v>0.9</v>
      </c>
      <c r="G83" s="10">
        <v>106</v>
      </c>
      <c r="H83" s="6">
        <v>90</v>
      </c>
      <c r="I83" s="3">
        <f>G83/H83</f>
        <v>1.1777777777777778</v>
      </c>
      <c r="J83" s="2">
        <f>I83/F83</f>
        <v>1.308641975308642</v>
      </c>
      <c r="K83" s="5" t="s">
        <v>254</v>
      </c>
      <c r="L83" s="13"/>
    </row>
    <row r="84" spans="1:12" ht="135" customHeight="1" x14ac:dyDescent="0.25">
      <c r="A84" s="5" t="s">
        <v>172</v>
      </c>
      <c r="B84" s="5" t="s">
        <v>179</v>
      </c>
      <c r="C84" s="5" t="s">
        <v>180</v>
      </c>
      <c r="D84" s="10" t="s">
        <v>17</v>
      </c>
      <c r="E84" s="10" t="s">
        <v>26</v>
      </c>
      <c r="F84" s="7">
        <v>0.9</v>
      </c>
      <c r="G84" s="10">
        <v>83.52</v>
      </c>
      <c r="H84" s="6">
        <v>83.53</v>
      </c>
      <c r="I84" s="3">
        <f>G84/H84</f>
        <v>0.99988028253322159</v>
      </c>
      <c r="J84" s="2">
        <f>I84/F84</f>
        <v>1.1109780917035794</v>
      </c>
      <c r="K84" s="5" t="s">
        <v>255</v>
      </c>
      <c r="L84" s="8"/>
    </row>
    <row r="85" spans="1:12" ht="45" x14ac:dyDescent="0.25">
      <c r="A85" s="5" t="s">
        <v>172</v>
      </c>
      <c r="B85" s="5" t="s">
        <v>181</v>
      </c>
      <c r="C85" s="5" t="s">
        <v>182</v>
      </c>
      <c r="D85" s="9" t="s">
        <v>25</v>
      </c>
      <c r="E85" s="10" t="s">
        <v>26</v>
      </c>
      <c r="F85" s="11">
        <v>0</v>
      </c>
      <c r="G85" s="6">
        <v>0</v>
      </c>
      <c r="H85" s="6">
        <v>0</v>
      </c>
      <c r="I85" s="7">
        <v>0</v>
      </c>
      <c r="J85" s="19">
        <v>1</v>
      </c>
      <c r="K85" s="5" t="s">
        <v>253</v>
      </c>
      <c r="L85" s="8"/>
    </row>
    <row r="86" spans="1:12" ht="60.75" hidden="1" customHeight="1" x14ac:dyDescent="0.25">
      <c r="A86" s="5" t="s">
        <v>172</v>
      </c>
      <c r="B86" s="5" t="s">
        <v>183</v>
      </c>
      <c r="C86" s="5" t="s">
        <v>183</v>
      </c>
      <c r="D86" s="9" t="s">
        <v>25</v>
      </c>
      <c r="E86" s="10" t="s">
        <v>184</v>
      </c>
      <c r="F86" s="11">
        <v>0</v>
      </c>
      <c r="G86" s="6"/>
      <c r="H86" s="6"/>
      <c r="I86" s="4"/>
      <c r="J86" s="2"/>
      <c r="K86" s="5"/>
      <c r="L86" s="8"/>
    </row>
    <row r="87" spans="1:12" ht="45" hidden="1" x14ac:dyDescent="0.25">
      <c r="A87" s="9" t="s">
        <v>185</v>
      </c>
      <c r="B87" s="30" t="s">
        <v>186</v>
      </c>
      <c r="C87" s="5" t="s">
        <v>187</v>
      </c>
      <c r="D87" s="10" t="s">
        <v>12</v>
      </c>
      <c r="E87" s="10" t="s">
        <v>13</v>
      </c>
      <c r="F87" s="7">
        <v>1</v>
      </c>
      <c r="G87" s="10"/>
      <c r="H87" s="10"/>
      <c r="I87" s="4"/>
      <c r="J87" s="2"/>
      <c r="K87" s="5"/>
      <c r="L87" s="8"/>
    </row>
    <row r="88" spans="1:12" ht="206.25" hidden="1" customHeight="1" x14ac:dyDescent="0.25">
      <c r="A88" s="9" t="s">
        <v>185</v>
      </c>
      <c r="B88" s="5" t="s">
        <v>188</v>
      </c>
      <c r="C88" s="5" t="s">
        <v>189</v>
      </c>
      <c r="D88" s="6" t="s">
        <v>42</v>
      </c>
      <c r="E88" s="10" t="s">
        <v>18</v>
      </c>
      <c r="F88" s="7">
        <v>0.95</v>
      </c>
      <c r="G88" s="10"/>
      <c r="H88" s="10"/>
      <c r="I88" s="3"/>
      <c r="J88" s="2"/>
      <c r="K88" s="5"/>
      <c r="L88" s="8"/>
    </row>
    <row r="89" spans="1:12" ht="89.25" hidden="1" customHeight="1" x14ac:dyDescent="0.25">
      <c r="A89" s="9" t="s">
        <v>185</v>
      </c>
      <c r="B89" s="5" t="s">
        <v>190</v>
      </c>
      <c r="C89" s="5" t="s">
        <v>191</v>
      </c>
      <c r="D89" s="10" t="s">
        <v>12</v>
      </c>
      <c r="E89" s="10" t="s">
        <v>13</v>
      </c>
      <c r="F89" s="7">
        <v>0.92</v>
      </c>
      <c r="G89" s="10"/>
      <c r="H89" s="10"/>
      <c r="I89" s="4"/>
      <c r="J89" s="2"/>
      <c r="K89" s="5"/>
      <c r="L89" s="8"/>
    </row>
    <row r="90" spans="1:12" ht="89.25" hidden="1" customHeight="1" x14ac:dyDescent="0.25">
      <c r="A90" s="9" t="s">
        <v>185</v>
      </c>
      <c r="B90" s="5" t="s">
        <v>192</v>
      </c>
      <c r="C90" s="5" t="s">
        <v>193</v>
      </c>
      <c r="D90" s="10" t="s">
        <v>12</v>
      </c>
      <c r="E90" s="10" t="s">
        <v>13</v>
      </c>
      <c r="F90" s="7">
        <v>0.92</v>
      </c>
      <c r="G90" s="10"/>
      <c r="H90" s="10"/>
      <c r="I90" s="1"/>
      <c r="J90" s="2"/>
      <c r="K90" s="5"/>
      <c r="L90" s="8"/>
    </row>
    <row r="91" spans="1:12" ht="60" hidden="1" x14ac:dyDescent="0.25">
      <c r="A91" s="9" t="s">
        <v>185</v>
      </c>
      <c r="B91" s="5" t="s">
        <v>194</v>
      </c>
      <c r="C91" s="5" t="s">
        <v>195</v>
      </c>
      <c r="D91" s="10" t="s">
        <v>12</v>
      </c>
      <c r="E91" s="10" t="s">
        <v>18</v>
      </c>
      <c r="F91" s="7">
        <v>0.9</v>
      </c>
      <c r="G91" s="10"/>
      <c r="H91" s="10"/>
      <c r="I91" s="4"/>
      <c r="J91" s="2"/>
      <c r="K91" s="5"/>
      <c r="L91" s="8"/>
    </row>
    <row r="92" spans="1:12" ht="45" hidden="1" x14ac:dyDescent="0.25">
      <c r="A92" s="9" t="s">
        <v>185</v>
      </c>
      <c r="B92" s="5" t="s">
        <v>196</v>
      </c>
      <c r="C92" s="5" t="s">
        <v>197</v>
      </c>
      <c r="D92" s="10" t="s">
        <v>17</v>
      </c>
      <c r="E92" s="6" t="s">
        <v>18</v>
      </c>
      <c r="F92" s="7">
        <v>1</v>
      </c>
      <c r="G92" s="10"/>
      <c r="H92" s="10"/>
      <c r="I92" s="4"/>
      <c r="J92" s="2"/>
      <c r="K92" s="5"/>
      <c r="L92" s="8"/>
    </row>
    <row r="93" spans="1:12" hidden="1" x14ac:dyDescent="0.25">
      <c r="A93" s="9" t="s">
        <v>185</v>
      </c>
      <c r="B93" s="5" t="s">
        <v>198</v>
      </c>
      <c r="C93" s="5" t="s">
        <v>199</v>
      </c>
      <c r="D93" s="10" t="s">
        <v>12</v>
      </c>
      <c r="E93" s="10" t="s">
        <v>18</v>
      </c>
      <c r="F93" s="7">
        <v>0.08</v>
      </c>
      <c r="G93" s="10"/>
      <c r="H93" s="10"/>
      <c r="I93" s="1"/>
      <c r="J93" s="2"/>
      <c r="K93" s="5"/>
      <c r="L93" s="8"/>
    </row>
    <row r="94" spans="1:12" ht="30" hidden="1" x14ac:dyDescent="0.25">
      <c r="A94" s="9" t="s">
        <v>185</v>
      </c>
      <c r="B94" s="5" t="s">
        <v>247</v>
      </c>
      <c r="C94" s="5" t="s">
        <v>200</v>
      </c>
      <c r="D94" s="9" t="s">
        <v>25</v>
      </c>
      <c r="E94" s="10" t="s">
        <v>13</v>
      </c>
      <c r="F94" s="11">
        <v>0</v>
      </c>
      <c r="G94" s="10"/>
      <c r="H94" s="10"/>
      <c r="I94" s="7"/>
      <c r="J94" s="2"/>
      <c r="K94" s="5"/>
      <c r="L94" s="8"/>
    </row>
    <row r="95" spans="1:12" ht="99" hidden="1" customHeight="1" x14ac:dyDescent="0.25">
      <c r="A95" s="9" t="s">
        <v>185</v>
      </c>
      <c r="B95" s="5" t="s">
        <v>201</v>
      </c>
      <c r="C95" s="5" t="s">
        <v>202</v>
      </c>
      <c r="D95" s="9" t="s">
        <v>25</v>
      </c>
      <c r="E95" s="10" t="s">
        <v>13</v>
      </c>
      <c r="F95" s="11">
        <v>0</v>
      </c>
      <c r="G95" s="10"/>
      <c r="H95" s="10"/>
      <c r="I95" s="7"/>
      <c r="J95" s="2"/>
      <c r="K95" s="5"/>
      <c r="L95" s="8"/>
    </row>
    <row r="96" spans="1:12" ht="45" hidden="1" x14ac:dyDescent="0.25">
      <c r="A96" s="9" t="s">
        <v>203</v>
      </c>
      <c r="B96" s="5" t="s">
        <v>204</v>
      </c>
      <c r="C96" s="5" t="s">
        <v>205</v>
      </c>
      <c r="D96" s="10" t="s">
        <v>12</v>
      </c>
      <c r="E96" s="10" t="s">
        <v>13</v>
      </c>
      <c r="F96" s="7">
        <v>0.9</v>
      </c>
      <c r="G96" s="10"/>
      <c r="H96" s="10"/>
      <c r="I96" s="1"/>
      <c r="J96" s="2"/>
      <c r="K96" s="5"/>
      <c r="L96" s="8"/>
    </row>
    <row r="97" spans="1:12" ht="187.5" hidden="1" customHeight="1" x14ac:dyDescent="0.25">
      <c r="A97" s="9" t="s">
        <v>203</v>
      </c>
      <c r="B97" s="5" t="s">
        <v>206</v>
      </c>
      <c r="C97" s="5" t="s">
        <v>207</v>
      </c>
      <c r="D97" s="10" t="s">
        <v>17</v>
      </c>
      <c r="E97" s="10" t="s">
        <v>13</v>
      </c>
      <c r="F97" s="7">
        <v>0.9</v>
      </c>
      <c r="G97" s="10"/>
      <c r="H97" s="10"/>
      <c r="I97" s="1"/>
      <c r="J97" s="2"/>
      <c r="K97" s="5"/>
      <c r="L97" s="13"/>
    </row>
    <row r="98" spans="1:12" ht="158.25" hidden="1" customHeight="1" x14ac:dyDescent="0.25">
      <c r="A98" s="9" t="s">
        <v>203</v>
      </c>
      <c r="B98" s="5" t="s">
        <v>208</v>
      </c>
      <c r="C98" s="5" t="s">
        <v>209</v>
      </c>
      <c r="D98" s="10" t="s">
        <v>17</v>
      </c>
      <c r="E98" s="10" t="s">
        <v>13</v>
      </c>
      <c r="F98" s="7">
        <v>0.2</v>
      </c>
      <c r="G98" s="29"/>
      <c r="H98" s="29"/>
      <c r="I98" s="1"/>
      <c r="J98" s="2"/>
      <c r="K98" s="5"/>
      <c r="L98" s="8"/>
    </row>
    <row r="99" spans="1:12" ht="162" customHeight="1" x14ac:dyDescent="0.25">
      <c r="A99" s="9" t="s">
        <v>203</v>
      </c>
      <c r="B99" s="5" t="s">
        <v>210</v>
      </c>
      <c r="C99" s="6" t="s">
        <v>211</v>
      </c>
      <c r="D99" s="10" t="s">
        <v>17</v>
      </c>
      <c r="E99" s="10" t="s">
        <v>26</v>
      </c>
      <c r="F99" s="29">
        <v>80</v>
      </c>
      <c r="G99" s="6">
        <v>128</v>
      </c>
      <c r="H99" s="6">
        <v>1</v>
      </c>
      <c r="I99" s="49">
        <f>G99</f>
        <v>128</v>
      </c>
      <c r="J99" s="2">
        <f>I99/F99</f>
        <v>1.6</v>
      </c>
      <c r="K99" s="5" t="s">
        <v>258</v>
      </c>
      <c r="L99" s="8"/>
    </row>
    <row r="100" spans="1:12" ht="177.75" hidden="1" customHeight="1" x14ac:dyDescent="0.25">
      <c r="A100" s="9" t="s">
        <v>203</v>
      </c>
      <c r="B100" s="5" t="s">
        <v>212</v>
      </c>
      <c r="C100" s="31" t="s">
        <v>242</v>
      </c>
      <c r="D100" s="32" t="s">
        <v>25</v>
      </c>
      <c r="E100" s="9" t="s">
        <v>13</v>
      </c>
      <c r="F100" s="33">
        <v>0</v>
      </c>
      <c r="G100" s="33"/>
      <c r="H100" s="33"/>
      <c r="I100" s="34"/>
      <c r="J100" s="34"/>
      <c r="K100" s="32"/>
      <c r="L100" s="8"/>
    </row>
    <row r="101" spans="1:12" ht="41.25" customHeight="1" x14ac:dyDescent="0.25">
      <c r="A101" s="9" t="s">
        <v>39</v>
      </c>
      <c r="B101" s="5" t="s">
        <v>213</v>
      </c>
      <c r="C101" s="5" t="s">
        <v>214</v>
      </c>
      <c r="D101" s="32" t="s">
        <v>25</v>
      </c>
      <c r="E101" s="33" t="s">
        <v>26</v>
      </c>
      <c r="F101" s="11">
        <v>0</v>
      </c>
      <c r="G101" s="10">
        <v>0</v>
      </c>
      <c r="H101" s="10">
        <v>242</v>
      </c>
      <c r="I101" s="7">
        <v>0</v>
      </c>
      <c r="J101" s="4">
        <v>1</v>
      </c>
      <c r="K101" s="5" t="s">
        <v>273</v>
      </c>
      <c r="L101" s="8"/>
    </row>
    <row r="102" spans="1:12" ht="99.75" customHeight="1" x14ac:dyDescent="0.25">
      <c r="A102" s="9" t="s">
        <v>39</v>
      </c>
      <c r="B102" s="5" t="s">
        <v>215</v>
      </c>
      <c r="C102" s="5" t="s">
        <v>216</v>
      </c>
      <c r="D102" s="32" t="s">
        <v>25</v>
      </c>
      <c r="E102" s="33" t="s">
        <v>26</v>
      </c>
      <c r="F102" s="33">
        <v>0</v>
      </c>
      <c r="G102" s="33">
        <v>0</v>
      </c>
      <c r="H102" s="33">
        <v>0</v>
      </c>
      <c r="I102" s="4">
        <v>0</v>
      </c>
      <c r="J102" s="4">
        <v>1</v>
      </c>
      <c r="K102" s="5" t="s">
        <v>272</v>
      </c>
      <c r="L102" s="8"/>
    </row>
    <row r="103" spans="1:12" hidden="1" x14ac:dyDescent="0.25">
      <c r="B103" s="8" t="s">
        <v>227</v>
      </c>
    </row>
    <row r="104" spans="1:12" hidden="1" x14ac:dyDescent="0.25"/>
  </sheetData>
  <autoFilter ref="A2:K104" xr:uid="{3D16BCEF-48E6-425A-B245-69C216151452}">
    <filterColumn colId="4">
      <filters>
        <filter val="_x0009_Trimestral (Mes Vencido)"/>
        <filter val="Cada vez que se requiera"/>
        <filter val="Mensual"/>
        <filter val="Mensual (Vencido)"/>
      </filters>
    </filterColumn>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77" r:id="rId1" display="https://isolucion.idrd.gov.co/Isolucion4IDRD/Medicion/frmValorIndicador.aspx?Accion=Editar&amp;CodIndicador=MTYwNg==" xr:uid="{1866C03B-4E9A-4A14-9876-09E8C3B17EDE}"/>
    <hyperlink ref="B80" r:id="rId2" display="https://isolucion.idrd.gov.co/Isolucion4IDRD/Medicion/frmValorIndicador.aspx?Accion=Editar&amp;CodIndicador=MTYxOQ==" xr:uid="{9045BC5F-1BC7-4B74-8B59-AD4E32FE29A8}"/>
    <hyperlink ref="B22" r:id="rId3" display="https://isolucion.idrd.gov.co/Isolucion4IDRD/Medicion/frmValorIndicador.aspx?Accion=Editar&amp;CodIndicador=MTYyMQ==" xr:uid="{D65D3BD5-0C44-4A0E-A53C-D7D5ECBCDCCD}"/>
    <hyperlink ref="B23" r:id="rId4" display="https://isolucion.idrd.gov.co/Isolucion4IDRD/Medicion/frmValorIndicador.aspx?Accion=Editar&amp;CodIndicador=MTYyMw==" xr:uid="{09129A21-BE1A-494F-A7FB-0995490266AA}"/>
    <hyperlink ref="B24" r:id="rId5" display="https://isolucion.idrd.gov.co/Isolucion4IDRD/Medicion/frmValorIndicador.aspx?Accion=Editar&amp;CodIndicador=MTYyNA==" xr:uid="{F825FCCF-BD43-4803-A79A-2688846E411D}"/>
    <hyperlink ref="B25" r:id="rId6" display="https://isolucion.idrd.gov.co/Isolucion4IDRD/Medicion/frmValorIndicador.aspx?Accion=Editar&amp;CodIndicador=MTYyMg==" xr:uid="{5FEDB4C5-C1D7-42D4-9155-0DCF4AA23BBE}"/>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1539-CDA4-4FA6-80E4-64190F319BDE}">
  <dimension ref="A2:C15"/>
  <sheetViews>
    <sheetView topLeftCell="A7" workbookViewId="0">
      <selection activeCell="M16" sqref="M16"/>
    </sheetView>
  </sheetViews>
  <sheetFormatPr baseColWidth="10" defaultRowHeight="15" x14ac:dyDescent="0.25"/>
  <cols>
    <col min="1" max="1" width="34.140625" customWidth="1"/>
  </cols>
  <sheetData>
    <row r="2" spans="1:3" x14ac:dyDescent="0.25">
      <c r="A2" s="24" t="s">
        <v>232</v>
      </c>
      <c r="B2" s="25">
        <v>36</v>
      </c>
    </row>
    <row r="3" spans="1:3" x14ac:dyDescent="0.25">
      <c r="A3" s="24" t="s">
        <v>236</v>
      </c>
      <c r="B3" s="25">
        <v>27</v>
      </c>
      <c r="C3" s="22">
        <f>B3/B2</f>
        <v>0.75</v>
      </c>
    </row>
    <row r="4" spans="1:3" x14ac:dyDescent="0.25">
      <c r="A4" s="24" t="s">
        <v>237</v>
      </c>
      <c r="B4" s="25">
        <v>9</v>
      </c>
      <c r="C4" s="22">
        <f>B4/B2</f>
        <v>0.25</v>
      </c>
    </row>
    <row r="5" spans="1:3" x14ac:dyDescent="0.25">
      <c r="A5" s="13"/>
      <c r="B5" s="8"/>
    </row>
    <row r="8" spans="1:3" x14ac:dyDescent="0.25">
      <c r="C8" s="22"/>
    </row>
    <row r="9" spans="1:3" x14ac:dyDescent="0.25">
      <c r="B9" s="22"/>
    </row>
    <row r="10" spans="1:3" x14ac:dyDescent="0.25">
      <c r="A10" t="s">
        <v>238</v>
      </c>
    </row>
    <row r="11" spans="1:3" x14ac:dyDescent="0.25">
      <c r="A11" t="s">
        <v>240</v>
      </c>
    </row>
    <row r="12" spans="1:3" x14ac:dyDescent="0.25">
      <c r="A12" t="s">
        <v>233</v>
      </c>
      <c r="B12">
        <v>30</v>
      </c>
      <c r="C12" s="23">
        <f>B12/B15</f>
        <v>0.83333333333333337</v>
      </c>
    </row>
    <row r="13" spans="1:3" x14ac:dyDescent="0.25">
      <c r="A13" t="s">
        <v>234</v>
      </c>
      <c r="B13">
        <v>3</v>
      </c>
      <c r="C13" s="23">
        <f>B13/B15</f>
        <v>8.3333333333333329E-2</v>
      </c>
    </row>
    <row r="14" spans="1:3" x14ac:dyDescent="0.25">
      <c r="A14" t="s">
        <v>235</v>
      </c>
      <c r="B14">
        <v>3</v>
      </c>
      <c r="C14" s="23">
        <f>B14/B15</f>
        <v>8.3333333333333329E-2</v>
      </c>
    </row>
    <row r="15" spans="1:3" x14ac:dyDescent="0.25">
      <c r="B15">
        <f>SUM(B12:B14)</f>
        <v>36</v>
      </c>
      <c r="C15" s="2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OCTUBRE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2021-11-22T13:44:09Z</dcterms:modified>
</cp:coreProperties>
</file>