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G:\Mi unidad\IDRD MARLYS\IDRD 2020\REPORTE DE INDICADORES\INDICADORES 2021\Noviembre 2021\"/>
    </mc:Choice>
  </mc:AlternateContent>
  <xr:revisionPtr revIDLastSave="0" documentId="13_ncr:1_{2D62C7A2-2884-455D-A22F-96FEF619BC22}" xr6:coauthVersionLast="46" xr6:coauthVersionMax="46" xr10:uidLastSave="{00000000-0000-0000-0000-000000000000}"/>
  <bookViews>
    <workbookView xWindow="-120" yWindow="-120" windowWidth="20730" windowHeight="11160" xr2:uid="{C9ED6F0D-EB05-472B-AE50-BC7C6431E663}"/>
  </bookViews>
  <sheets>
    <sheet name="OCTUBRE" sheetId="1" r:id="rId1"/>
    <sheet name="Hoja1" sheetId="2" state="hidden" r:id="rId2"/>
  </sheets>
  <definedNames>
    <definedName name="_xlnm._FilterDatabase" localSheetId="0" hidden="1">OCTUBRE!$A$2:$K$104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2" l="1"/>
  <c r="I32" i="1" l="1"/>
  <c r="J32" i="1" s="1"/>
  <c r="I34" i="1"/>
  <c r="J34" i="1" s="1"/>
  <c r="I28" i="1"/>
  <c r="J28" i="1" s="1"/>
  <c r="I46" i="1"/>
  <c r="J46" i="1" s="1"/>
  <c r="I44" i="1"/>
  <c r="J44" i="1" s="1"/>
  <c r="I43" i="1"/>
  <c r="J43" i="1" s="1"/>
  <c r="I27" i="1"/>
  <c r="J27" i="1" s="1"/>
  <c r="I29" i="1"/>
  <c r="J29" i="1" s="1"/>
  <c r="I30" i="1"/>
  <c r="J30" i="1" s="1"/>
  <c r="I31" i="1"/>
  <c r="J31" i="1" s="1"/>
  <c r="I40" i="1"/>
  <c r="J40" i="1" s="1"/>
  <c r="I41" i="1"/>
  <c r="J41" i="1" s="1"/>
  <c r="I51" i="1"/>
  <c r="J51" i="1" s="1"/>
  <c r="I49" i="1"/>
  <c r="J49" i="1" s="1"/>
  <c r="I50" i="1"/>
  <c r="J50" i="1" s="1"/>
  <c r="J62" i="1"/>
  <c r="I62" i="1"/>
  <c r="I61" i="1"/>
  <c r="J61" i="1" s="1"/>
  <c r="I99" i="1"/>
  <c r="J99" i="1" s="1"/>
  <c r="I76" i="1"/>
  <c r="J76" i="1" s="1"/>
  <c r="I84" i="1"/>
  <c r="J84" i="1" s="1"/>
  <c r="I83" i="1"/>
  <c r="J83" i="1" s="1"/>
  <c r="I10" i="1"/>
  <c r="J10" i="1" s="1"/>
  <c r="I21" i="1"/>
  <c r="J21" i="1" s="1"/>
  <c r="I20" i="1"/>
  <c r="J20" i="1" s="1"/>
  <c r="I78" i="1" l="1"/>
  <c r="J78" i="1" s="1"/>
  <c r="C4" i="2" l="1"/>
  <c r="B15" i="2" l="1"/>
  <c r="C14" i="2" s="1"/>
  <c r="C12" i="2" l="1"/>
  <c r="C13" i="2"/>
</calcChain>
</file>

<file path=xl/sharedStrings.xml><?xml version="1.0" encoding="utf-8"?>
<sst xmlns="http://schemas.openxmlformats.org/spreadsheetml/2006/main" count="558" uniqueCount="287">
  <si>
    <t>Proceso</t>
  </si>
  <si>
    <t>Nombre del Indicador</t>
  </si>
  <si>
    <t>Formula</t>
  </si>
  <si>
    <t>TIPO</t>
  </si>
  <si>
    <t>Meta</t>
  </si>
  <si>
    <t>Resultado</t>
  </si>
  <si>
    <t>Observación</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</si>
  <si>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</si>
  <si>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</si>
  <si>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</si>
  <si>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</si>
  <si>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</si>
  <si>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Calidad</t>
  </si>
  <si>
    <t>Trimestral</t>
  </si>
  <si>
    <t>Control Disciplinario</t>
  </si>
  <si>
    <t>Porcentaje de procesos disciplinarios resueltos de fondo</t>
  </si>
  <si>
    <t>(No. de procesos disciplinarios decididos de fondo/Total de procesos disciplinarios activos)*100</t>
  </si>
  <si>
    <t>Eficacia</t>
  </si>
  <si>
    <t>Semestral</t>
  </si>
  <si>
    <t>Porcentaje de procesos disciplinarios sin nulidades decretadas</t>
  </si>
  <si>
    <t xml:space="preserve">(No. de procesos disciplinarios sin nulidades decretadas/Total de procesos disciplinarios activos)*100 </t>
  </si>
  <si>
    <t>Porcentaje de procesos disciplinarios sin vencimiento de términos</t>
  </si>
  <si>
    <t>(No. de procesos disciplinarios sin vencimiento de términos/Total de procesos disciplinarios activos)*100</t>
  </si>
  <si>
    <t>Número de procesos activos</t>
  </si>
  <si>
    <t>Número de casos donde se presenten alteración, modificación, sustracción, ocultamiento o pérdida de  la información de los procesos</t>
  </si>
  <si>
    <t xml:space="preserve">Riesgos de corrupción </t>
  </si>
  <si>
    <t>Mensual</t>
  </si>
  <si>
    <t>Control, Evaluación y Seguimiento</t>
  </si>
  <si>
    <t>Porcentaje de informes presentados por la tercera línea de defensa dentro de los tiempos programados</t>
  </si>
  <si>
    <t xml:space="preserve">(No. de informes de ley y de gestión elaborados y presentados dentro de los tiempos programados/Total de informes de ley y de gestión a cargo de la tercera línea de defensa )*100  </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</si>
  <si>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</si>
  <si>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</si>
  <si>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</si>
  <si>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</si>
  <si>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</si>
  <si>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(No. de trabajos de auditoría con equipo auditor plural asignado/Total de auditorías programadas para la vigencia)*100</t>
  </si>
  <si>
    <t>Cada que se requiera</t>
  </si>
  <si>
    <t xml:space="preserve">Identificación de casos de hechos irregulares </t>
  </si>
  <si>
    <t xml:space="preserve">Número de casos detectados  en los que se evidenciaron  hechos irregulares </t>
  </si>
  <si>
    <t>Promoción de la Recreación</t>
  </si>
  <si>
    <t>Proyecto 7852 Estructurar una línea base que permita la medición del porcentaje de personas que realizan Actividad física al menos tres veces por semana por al menos treinta minutos continuos</t>
  </si>
  <si>
    <t xml:space="preserve"> Número de personas que realizan actividad física al menos tres veces por semana por al menos treinta minutos contínuos/Número total de personas que participan a los programas del proyecto de inversión Comunidades activas y saludables</t>
  </si>
  <si>
    <t>Efectividad</t>
  </si>
  <si>
    <t>Fomento al Deporte</t>
  </si>
  <si>
    <t xml:space="preserve"> Satisfacción de los Escolares Beneficiados por el PI 7854</t>
  </si>
  <si>
    <t xml:space="preserve"> Cálculo ponderado de los resultados</t>
  </si>
  <si>
    <t>Anual</t>
  </si>
  <si>
    <t>Proyecto 7850 Nivel de impacto de los programas que articulan la Estrategia Deportiva de Bogotá.</t>
  </si>
  <si>
    <t xml:space="preserve"> Instrumento de medición</t>
  </si>
  <si>
    <t>Gestión</t>
  </si>
  <si>
    <t>Proyecto 7851 Nivel de impacto las acciones recreativas y actividades deportivas que articulan la Formaciòn Ciudadana en el marco del valor de la solidaridad.</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</si>
  <si>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</si>
  <si>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</si>
  <si>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</si>
  <si>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</si>
  <si>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(No. de actos de apertura de procesos de selección publicados en un tiempo menor o igual a 30 días hábiles después de la radicación/Total de actos de apertura expedidos)*100</t>
  </si>
  <si>
    <t>Porcentaje de contratos legalizados dentro del tiempo establecido</t>
  </si>
  <si>
    <t>(No. de contratos legalizados en un tiempo menor o igual a 10 días hábiles a partir del acto administrativo de adjudicación/Total de procesos de selección adjudicados)*100</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</si>
  <si>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</si>
  <si>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</si>
  <si>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control de actas de liquidación revisadas dentro del tiempo establecido</t>
  </si>
  <si>
    <t>(Número Actas de liquidación con control de legalidad, en un tiempo menor o igual a 10 días hábiles / Total de actas de liquidación radicadas)*100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</si>
  <si>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</si>
  <si>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</si>
  <si>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</si>
  <si>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supervición en SECOP / Numero de contratos Seleccionados</t>
  </si>
  <si>
    <t>Número de liquidaciones que no cumplen con lo establecido en el procedimiento</t>
  </si>
  <si>
    <t>Numero de liquidaciones que no cumplen con los requisitos del procedimiento / 10</t>
  </si>
  <si>
    <t>Número de solicitudes de adición y prorroga que no cumplen con la adecuda justificación tecnica,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</si>
  <si>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</si>
  <si>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</si>
  <si>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Numero de casos con errores en los estudios previstos / numero de procesos de contratación seleccionados</t>
  </si>
  <si>
    <t>Gestión Financiera</t>
  </si>
  <si>
    <t>Porcentaje de ejecución presupuestal en gastos de funcionamiento*</t>
  </si>
  <si>
    <t>(Presupuesto de funcionamiento ejecutado / Presupuesto disponible de funcionamiento)*100</t>
  </si>
  <si>
    <t>Eficiencia</t>
  </si>
  <si>
    <t>Porcentaje de ejecución presupuestal en gastos de inversión*</t>
  </si>
  <si>
    <t>(Presupuesto de inversión ejecutado/Presupuesto disponible de inversión)*100</t>
  </si>
  <si>
    <t>Porcentaje de ejecución del programa anual de caja</t>
  </si>
  <si>
    <t>(Recursos ejecutados de reserva, vigencia y pasivos exigibles/Recursos programados de reserva, vigencia y pasivos exigibles)*100</t>
  </si>
  <si>
    <t>Porcentaje de cuentas individuales pagadas dentro del tiempo establecido</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</si>
  <si>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</si>
  <si>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</si>
  <si>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</si>
  <si>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</si>
  <si>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Porcentaje de notas a los estados financieros reveladas correctamente</t>
  </si>
  <si>
    <t>(No. de notas sin observaciones por parte de los órganos de control internos y externos/Total de notas a los estados financieros elaboradas)*100</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</si>
  <si>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</si>
  <si>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</si>
  <si>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</si>
  <si>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</si>
  <si>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</si>
  <si>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</si>
  <si>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</si>
  <si>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</si>
  <si>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</si>
  <si>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</si>
  <si>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</si>
  <si>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</si>
  <si>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</si>
  <si>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</si>
  <si>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</si>
  <si>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</si>
  <si>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Gestión de Tecnología de la Información y las Comunicaciones</t>
  </si>
  <si>
    <t>Porcentaje de remediación de vulnerabilidades de seguridad de la información</t>
  </si>
  <si>
    <t xml:space="preserve">(No. de vulnerabilidades críticas o altas remediadas/Total de vulnerabilidades de seguridad de la información detectadas como críticas o altas)*100 </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</si>
  <si>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</si>
  <si>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</si>
  <si>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</si>
  <si>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</si>
  <si>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</si>
  <si>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</si>
  <si>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</si>
  <si>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</si>
  <si>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Porcentaje de avance en proyectos de TI</t>
  </si>
  <si>
    <t>(No. de hitos en proyectos de TI alcanzados/Total de hitos en proyectos de TI programados en la vigencia)*100</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</si>
  <si>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</si>
  <si>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</si>
  <si>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</si>
  <si>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</si>
  <si>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</si>
  <si>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</si>
  <si>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</si>
  <si>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</si>
  <si>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</si>
  <si>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</si>
  <si>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</si>
  <si>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</si>
  <si>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(No. de actividades de bienestar e incentivos desarrolladas/Total de actividades programadas en el plan anual de bienestar e incentivos)*100</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</si>
  <si>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</si>
  <si>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</si>
  <si>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</si>
  <si>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Tasa de accidentalidad</t>
  </si>
  <si>
    <t>(No. de accidentes de trabajo reportados/Total de trabajadores (funcionarios y contratistas)*100</t>
  </si>
  <si>
    <t xml:space="preserve"> Prevalencia de la enfermedad laboral</t>
  </si>
  <si>
    <t>(No. de casos de enfermedad laboral calificada/Total de funcionarios)*100</t>
  </si>
  <si>
    <t>Incidencia de la enfermedad laboral</t>
  </si>
  <si>
    <t>(No. de casos nuevos de enfermedad laboral calificados/Total de funcionarios)*100</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</si>
  <si>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</si>
  <si>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</si>
  <si>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</si>
  <si>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</si>
  <si>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</si>
  <si>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</si>
  <si>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</si>
  <si>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</si>
  <si>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</si>
  <si>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</si>
  <si>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</si>
  <si>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</si>
  <si>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</si>
  <si>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mantenimientos ejecutados al sistema de video</t>
  </si>
  <si>
    <t>Número de mantenimientos ejecutados al sistema de video / Número de mantenimientos programados al sistema de video.</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</si>
  <si>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</si>
  <si>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</si>
  <si>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</si>
  <si>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</si>
  <si>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asistencias técnicas realizadas a los Fondos de Desarrollo Local</t>
  </si>
  <si>
    <t>(No. de asistencias técnicas realizadas a los Fondos de Desarrollo Local/Total de asistencias técnicas programadas a los Fondos de Desarrollo Local en las cuatro líneas de inversión)*100</t>
  </si>
  <si>
    <r>
      <t>Porcentaje de sensibilizaciones realizadas DRAFE</t>
    </r>
    <r>
      <rPr>
        <sz val="11"/>
        <color rgb="FFFFFFFF"/>
        <rFont val="Calibri"/>
        <family val="2"/>
        <scheme val="minor"/>
      </rPr>
      <t xml:space="preserve"> </t>
    </r>
  </si>
  <si>
    <t>(No. De sensibilizaciones programadas / No. De sensibilizaciones realizadas ) *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</si>
  <si>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</si>
  <si>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</si>
  <si>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Administración y Mantenimiento de Parques y Escenarios</t>
  </si>
  <si>
    <t>Socialización a las ciudadania de las intervenciones de mantenimientos</t>
  </si>
  <si>
    <t xml:space="preserve"> N° de socializaciones de intervenciones realizadas/ N° intervenciones con mantenimientos de alto impacto (planificadas).</t>
  </si>
  <si>
    <t>Aprovechamiento económico de parques y/o escenarios *</t>
  </si>
  <si>
    <t>(Ingresos del mes + acumulado de los ingresos del mes anterior/Total presupuesto anual)*100</t>
  </si>
  <si>
    <t>Porcentaje de avance en la ejecución de contratos de obras de mantenimiento o recuperación</t>
  </si>
  <si>
    <t>(Porcentaje contrato 1 + Porcentaje contrato 2 +...+ Porcentaje contrato n)/Total de contratos de obras de mantenimiento o recuperación en ejecución
Donde: 
Porcentaje contrato n = Avance físico ejecutado/Avance físico programado
n = Número de contratos de obras de mantenimiento o recuperación en ejecución</t>
  </si>
  <si>
    <t xml:space="preserve">Incumplimiento de requisitos frente al trámite del préstamo del parque y/o escenario </t>
  </si>
  <si>
    <t>Número de casos detectados en los que se omiten los criterios normativos, procedimentales y tarifarios para el beneficio propio o de un tercero frente al trámite del préstamo del parque y/o escenario</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</si>
  <si>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</si>
  <si>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</si>
  <si>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</si>
  <si>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Porcentaje de fallas de calidad o estabilidad de obra atendidas en construcción y adecuación de parques y escenarios</t>
  </si>
  <si>
    <t>(No. de fallas de calidad o estabilidad de obra atendidas/Total de fallas de calidad o estabilidad de obra detectadas o reportadas por terceros)*100
Atendido = Se genera requerimiento al contratista para establecer compromisos de reparación.</t>
  </si>
  <si>
    <t>Porcentaje de avance en la ejecución de obras de construcción y adecuación de parques y escenarios</t>
  </si>
  <si>
    <t>((%Ejecutado Obra 1*Plazo de ejecución Obra 1)+(%Ejecutado Obra 2*Plazo de ejecución Obra 2) +...+ (%Ejecutado Obra n*Plazo de ejecución Obra n))/((%Programado Obra 1*Plazo de ejecución Obra 1)+(%Programado Obra 2*Plazo de ejecución Obra 2) +...+ (%Programado Obra n*Plazo de ejecución Obra n))
Donde:
n = Número de obras en ejecución</t>
  </si>
  <si>
    <t>Porcentaje de avance en la ejecución de proyectos de estudios y/o diseños de parques y escenarios</t>
  </si>
  <si>
    <t>(Porcentaje proyecto 1 + Porcentaje proyecto 2 +...+ Porcentaje proyecto n)/Total de proyectos de estudios y/o diseños en ejecución
Donde: 
Porcentaje proyecto n =(Avance ejecutado de estudios y/o diseños/Avance programado de estudios y/o diseños al corte según forma de pago)
n = Número de proyectos de estudios y/o diseños en ejecución</t>
  </si>
  <si>
    <t>Aprobación de actividades no previstas o mayores cantidades sin el cumplimiento de los requisitos internos</t>
  </si>
  <si>
    <t>Numero de aprobaciones de actividades no previstas o mayores cantidades sin el cumplimiento de los requisitos.</t>
  </si>
  <si>
    <t>Número de contratos  liquidaciones sin el lleno de requisitos</t>
  </si>
  <si>
    <t>Cuatrimestral</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</si>
  <si>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</si>
  <si>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</si>
  <si>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</si>
  <si>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</si>
  <si>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</si>
  <si>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</si>
  <si>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 xml:space="preserve">(No. de trámites de reconocimiento deportivo atendidos dentro del término legal vigente/Total de trámites de reconocimiento deportivo atendidos)*100 </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</si>
  <si>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</si>
  <si>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</si>
  <si>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</si>
  <si>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de concepto a proyectos de acuerdo, decreto o ley recibidas)*100</t>
  </si>
  <si>
    <t>Porcentaje de procesos de cobro de cartera efectuados</t>
  </si>
  <si>
    <t>(No. de procesos con etapas de cobro efectuadas/Total de procesos de cobro remitidos con documentación completa)*100</t>
  </si>
  <si>
    <t>Índice de condenas adversas</t>
  </si>
  <si>
    <t>(No. de condenas adversas/Total de procesos judiciales)*100</t>
  </si>
  <si>
    <t>Número de casos de favorecimiento detectados a terceros / N° de fallos adversos a la Entidad) * 100</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</si>
  <si>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</si>
  <si>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 / Total de otorgamiento y avales otorgados) * 100</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</si>
  <si>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</si>
  <si>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</si>
  <si>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</si>
  <si>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Impacto de noticias publicadas en medios de comunicación</t>
  </si>
  <si>
    <t>(No. de noticias positivas o neutras registradas/Total de noticias publicadas en medios de comunicación)*100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</si>
  <si>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</si>
  <si>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</si>
  <si>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Salidas publicadas en medios de comunicación</t>
  </si>
  <si>
    <t>N/A</t>
  </si>
  <si>
    <t>Pautas publicitarias en beneficio de un tercero</t>
  </si>
  <si>
    <t>Pagos autorizados sin asistir a jornadas en Ciclovía</t>
  </si>
  <si>
    <t xml:space="preserve">	(N° pagos autorizados sin asistir a jornadas/ total de pagos autorizados) *100</t>
  </si>
  <si>
    <t>Quejas recibidas por cobros del trámite Pasaporte Vital</t>
  </si>
  <si>
    <t xml:space="preserve">	No. De quejas recibidas por cobros del trámite</t>
  </si>
  <si>
    <t>Casos de inversión de dineros públicos en entidades con el fin de favorecer a un tercero</t>
  </si>
  <si>
    <t>Desviación de recursos públicos en beneficio particular</t>
  </si>
  <si>
    <t>Número de casos de inversión de dineros públicos en entidades de dudosa solidez financiera o que no correspondan a la mejor oferta financiera para invertir los recursos a fin de favorecer a un tercero</t>
  </si>
  <si>
    <t>Cada vez que se requiera</t>
  </si>
  <si>
    <t>Desviación del rubro presupuestal autorizado en el PAA</t>
  </si>
  <si>
    <t>Número de casos en que se han generado desviación de los recursos públicos para beneficio particular</t>
  </si>
  <si>
    <t xml:space="preserve">	Trimestral (Mes Vencido)</t>
  </si>
  <si>
    <t xml:space="preserve">	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</si>
  <si>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</si>
  <si>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</si>
  <si>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t>
  </si>
  <si>
    <t xml:space="preserve">(No. de cuentas individuales pagadas en un tiempo menor o igual a 9 días/Total de cuentas de pago individuales tramitadas)*100 </t>
  </si>
  <si>
    <t>Casos de manipulacion y/o adulteración</t>
  </si>
  <si>
    <t>Porcentaje de ejecución del plan anual de bienestar e incentivos*</t>
  </si>
  <si>
    <t>Porcentaje de ejecución del plan institucional de capacitación*</t>
  </si>
  <si>
    <t>TOTAL INDICADORES DEL MES</t>
  </si>
  <si>
    <t>Cumplimiento</t>
  </si>
  <si>
    <t>Incumplimiento</t>
  </si>
  <si>
    <t>No reportado</t>
  </si>
  <si>
    <t>Indicadores de Gestión</t>
  </si>
  <si>
    <t>Indicadores de riesgos de corrupción</t>
  </si>
  <si>
    <t>INDICADORES DE GESTIÓN</t>
  </si>
  <si>
    <t>Mensual (Vencido)</t>
  </si>
  <si>
    <t>Resultado indicadores JULIO 2021</t>
  </si>
  <si>
    <t>FRECUENCIA</t>
  </si>
  <si>
    <t>Número de casos en que se utilizaron pautas publicitarias en beneficio de un tercero a través de central de medios</t>
  </si>
  <si>
    <t>Porcentaje de información publicada en cumplimiento a la Ley 1712 y normas reglamentarias</t>
  </si>
  <si>
    <t>(No. de información publicada en la página web/ N° Total de información publicada exigida por la ley de transparencia)*100</t>
  </si>
  <si>
    <t>Porcentaje de requerimientos atendidos con calidad</t>
  </si>
  <si>
    <t>(No. de respuestas a requerimientos sin observaciones en cuanto a los criterios de calidad/Total de requerimientos evaluados en el aplicativo SDQS)*100</t>
  </si>
  <si>
    <t xml:space="preserve">Número de casos de favorecimiento detectados a terceros </t>
  </si>
  <si>
    <t>Se viene recaudando lo concerniente a los prestamos de los parques y escenarios administrados por el IDRD.</t>
  </si>
  <si>
    <t>En el mes de octubre de 2021, no se suscribieron licitaciones o concursos de méritos, razón por la cual, para este mes el reporte del indicador es cero.</t>
  </si>
  <si>
    <t>Para el periodo comprendido entre el 15 de septiembre y el 14 de octubre de 2021, se radicaron 28 solicitudes de revisión de actas de liquidación, lográndose la revisión en un tiempo inferior a 10 días hábiles de 11 actas, 6 actas se devolvireon para realizar ajustes y las 11 restantes, se encuentran en revisión por parte de los abogados de la Subdirección. Es de aclarar que con el propósito de ajustar los tiempos de seguimiento para el reporte de este indicador, los periodos de seguimiento se tomarán con corte al día 15 de cada mes.</t>
  </si>
  <si>
    <t>Durante el mes de Octubre No se presentó alteración, modificación, sustracción, ocultamiento o pérdida de la información de los procesos activos</t>
  </si>
  <si>
    <t>Durante el periodo, se realizó seguimiento a 42 acciones. Del total de los 55 hallazgos, se dio cierre a una acción y un hallazgo. De los hallazgos creados el pasado 21-sep-2021 los procesos aún no han formulado acciones; sin embargo, se han adelantado mesas de trabajo en el marco de la asesoría.</t>
  </si>
  <si>
    <t>Para el mes de octubre, se realizaron las reuniones de seguimiento y control en relación con las actividades no previstas, por lo que se controla adecuadamente este proceso.</t>
  </si>
  <si>
    <t>En el mes de octubre el promedio total de avance en la ejecución fue de 106%, frente a un 90% establecido en la meta. Lo que nos traduce un cumplimiento del 118% que corresponde a 1 obra en ejecución. Se tiene un adelanto de 2.9% debido al plan de trabajo que se lleva a cabo en los cuatro frentes del proyecto. Se suscribió modificación N°2 del contrato de obra, con una adición de $ 23.200.000.000 y una prorroga de 5 meses quedando como nueva fecha de terminación el 8 de julio de 2022.</t>
  </si>
  <si>
    <t>En el mes de octubre el promedio total de avance en la ejecución fue de 83.52%, frente a un 83.53% programado. Lo que nos traduce, que no tenemos diferencia , es decir nuestro resultado arroja un 100%, superando la meta proyectada, que corresponde a 8 contratos en ejecución, cabe resaltar que hay un proyecto que se encuentra suspendido y uno fue prorrogado hasta febrero de 2022.</t>
  </si>
  <si>
    <t>% Cumplimiento 
Octubre</t>
  </si>
  <si>
    <t>La Oficina de Asuntos Locales durante el mes de octubre del año 2021 asistió a 9 sesiones de las Juntas Administradoras Locales en las de las siguientes localidades: Engativá, Tunjuelito, Rafael Uribe Uribe, Kennedy, Suba, Usme y Teusaquillo, en las que se dio oportuna respuesta a los requerimientos realizados por los Ediles durante el desarrollo de las sesiones, se da cumplimiento al indicador de la oficina, para efectos de la medición del indicador fueron 9 cuestionarios.</t>
  </si>
  <si>
    <t>ANÁLISIS: Los temas que se destacan: Proyecto estadio El Campín, Palacio del Colesterol, indígenas en parque Nacional, deportistas bogotanos (especialmente Carlos Ramírez BMX), escenarios IDRD. Análisis: se mantiene un promedio de notas en medios detectadas con herramientas gratuitas. Total de notas en el mes de octubre ascendio a 128, de las cuales Neutras 112 que equivalen al 87,5%; negativos 11 que equivalen al 8,6% y positivos 5 que equivalen al 4%</t>
  </si>
  <si>
    <t>El porcentaje de cumplimiento para el mes de octubre de las actividades del SGSST fue del 94.38%, superando la meta establecida para este indicador</t>
  </si>
  <si>
    <t xml:space="preserve">	109</t>
  </si>
  <si>
    <t>La tasa de accidentalidad para el mes de octubre de 2021 corresponde al 3.85% de los servidores públicos activos de la entidad lo cual indica que no se ha superado la meta.</t>
  </si>
  <si>
    <t>Para el periodo se generó indisponibilidad del servicio de internet por 2 minutos por ajustes de los servicios por parte del proveedor</t>
  </si>
  <si>
    <t>Para el periodo se generó indisponibilidad del sistema de informacion de ORFEO por un timepo cercano a las 72 horas debido a ventana de mantenimiento programdo por actualizacion del sistema al incluir el proceso de firma mecanica, los demas sistemas como seven y la pagina web generaron indisponiblidades no considerables y sin que afectaran la opeacion del IDRD y los procesos misionales</t>
  </si>
  <si>
    <t>Para el periodo se generaron 891 solicitudes registradas en la mesa de servicios tecnológicos del área de sistemas , de las cuales el 890 fueron atendidas dentro de los ANS establecidos para cada una de las categorías.</t>
  </si>
  <si>
    <t>De acuerdo con los parámetros establecidos, con corte al 30 de octubre de 2021 el indicador Número de expedientes - pérdida en el archivo central, no reporto perdida de expedientes, razón por la cual no afecto el proceso en el periodo reportado. Los expedientes solicitados son entregados diligenciando y firmando las partes el formato registro de préstamo de documentos campo 1 y la devolución en el campo No 2 firmando por las partes, semanalmente se hace seguimiento a la devolución o actualización del préstamo, tarea realizada por el Archivo Central y paralelamente de acuerdo con los inventarios los documentos físicos devueltos son ubicados en la respectiva serie documental y ubicación topográfica establecida en el inventario documental. Constantemente se hace seguimiento al inventario documental del FUID contra los expedientes físicos en el archivo central. En el mes de octubre se validaron los contratos vigencia 2015, 2016 y 2017 en su totalidad, las historias laborales y cuentas diarias.</t>
  </si>
  <si>
    <t>Acorde a los parámetros establecidos en octubre 2021 se ubicaron 11 datalogers en igual número de espacios a monitorear, se descargó la información de los 11 Data Logger instalados y se generaron los reportes. Los reportes y el análisis de datos muestran que las variables de Humedad Relativa y Temperatuta de los depósitos, presentan un comportamiento aceptable conforme a los rangos establecidos en el Acuerdo 049 de 2000 del Archivo General de la Nación, sin embargo, en algunas áreas se procedió a la instalación de deshumidificadores a fin de reducir algunos picos de Humedad relativa en estos depósitos. En cuanto al Archivo Central / Puente Aranda las mediciones presentan rangos aceptables a los establecidos por la normatividad vigente.</t>
  </si>
  <si>
    <t>De acuerdo con los parámetros establecidos, con corte al 30 de octubre de 2021 el indicador de transferencia primaria presenta un acumulado de 49 transferencias documentales primarias, que representa el 132% de la Meta (37 programadas para 2021), con un volumen de 2193 cajas x200 recibidas equivalentes a 548,25 metros lineales (ver cuadro resumen anexo al indicador). este indicador es acumulativo por lo que no afecta el proceso. Cada transferencia cuenta con su respectiva acta suscrita e inventario en FUID en medio físico y magnético avalado por el Archivo Central, los inventarios físicos se encuentran ubicados en la respectiva serie documental con el inventario digital en CD, Además el magnético del inventario está en la carpeta compartida del área de archivo y correspondencia denominada Naus</t>
  </si>
  <si>
    <t>En el mes de octubre de 2021 se pagó la totalidad de las planillas de cuentas colectivas radicadas por los contratistas vinculados a la entidad, cumpliendo el tiempo establecido de 10 días, dando cumplimiento a la meta.</t>
  </si>
  <si>
    <t>En el mes de octubre de 2021 se pagó la totalidad de las cuentas individuales en un tiempo menor o igual a 9 días, con relación a la fecha de radicación en Central de Cuentas.</t>
  </si>
  <si>
    <t>La ejecución del PAC consolidado (vigencia, Reservas y Pasivos) para el mes de octubre 2021, asciende a un 78.25% sobre los recursos programados. La Subdirección Administrativa y Financiera logro el 99.97% de ejecución vs lo programado de PAC. El PAC de la vigencia del período en medición ascendió al 91.57% de ejecución, mientras que el PAC de Reservas fue del 39.68% y los Pasivos Exigibles obtuvieron el 68.36% de ejecución del PAC</t>
  </si>
  <si>
    <t>La ejecucción del rubro de gastos de funcionamiento acumulado alcanzó el 71,62% el cual se considera bueno teniendo en cuenta el mes que se cierra.
Los niveles de ejecución a la fecha de la medición se encuentran en un rango aceptable toda vez que los resultados obtenidos en gastos de personal y adquisición de bienes y servicios contribuyen para alcanzar la meta propuesta.</t>
  </si>
  <si>
    <t>En el mes de octubre no se recibieron quejas por cobro del trámite. Se adjunta: Correo de reporte, enlace de avance racionalización trámite (https://drive.google.com/drive/u/0/folders/1pRntw9b916jFVqgAH3POriwCFrPpW3Qh) y enlace micrositio en ambiente de pruebas (https://sim.idrd.gov.co/pasaporte-vital-en-linea/es/)</t>
  </si>
  <si>
    <t>No se presentaron pagos autorizados sin asistir a jornadas. Se adjunta: correo de reporte, archivos de verificación y planilla de pagos del mes.</t>
  </si>
  <si>
    <t>AGOSTO-2021: Dentro de términos fueron contestadas 365 PQRDS, 61 fuera de términos y 101 requerimientos sin respuesta. Corte a 17 de noviembre-2021.</t>
  </si>
  <si>
    <t>OCTUBRE-2021: de las 1.269 atenciones realizadas a los ciudadanos en los SuperCADE en el mes de septiembre, 1.265 están calificadas como "excelente" y 4 como "buena".</t>
  </si>
  <si>
    <t>Agosto-2021: Trescientas sesenta y siete respuestas sin observaciones de 426 requerimientos evaluados</t>
  </si>
  <si>
    <t>No se presentaron inversiones en entidades de dudosa liquidez o que no correspondan a la mejor oferta, aprobada por el Comité de Excedentes de Liquidez en la sesión del 11 de octubre de 2021. La revisión se realizó en el momento del cierre de las negociaciones y suscripción de los documentos que se radican en los diferentes bancos.</t>
  </si>
  <si>
    <t>En el mes de octubre de 2021 se presentó el 100% de los informes financieros dentro de los términos legales vigentes (1) Cuenta mensual de Contraloría; (2) Información categoría presupuestal del trimestre julio-septiembre a la Contraloría General de la República; (3) Categoría presupuestal de Regalías del trimestre julio-septiembre a la Contraloría General de la República; (4) Categoría contable del trimestre julio-septiembre 2021 a la Contaduría General de la Nación y a la Dirección Distrital de Contabilidad de la Secretaría de Hacienda, a los entes de vigilancia y control.</t>
  </si>
  <si>
    <t>En el trimestre julio - septiembre se conciliaron el 100% de los procesos Aplicativo SIPROJ vs Contabilidad</t>
  </si>
  <si>
    <t>El resultado obtenido en la ejecución de compromisos del 73,45% que alcanza un nivel medio aceptable para el periodo de la medicion.</t>
  </si>
  <si>
    <t>En el mes de octubre de 2021, se solicitó la realización de 456 modificaciones contractuales (378 adiciones y prorrogas, 17 suspensiones o reiniciones, 10 cesiónes, 50 modificaciones diferentes) de las cuales se tramitaron en el mismo mes 308, lo anterior debido a la alta cargo de modificaciones solicitadas, y las que venían del mes anterior desbordaron la capacidad operativa de la Subdirección.</t>
  </si>
  <si>
    <t>N.R</t>
  </si>
  <si>
    <t>Octubre: De acuerdo con las visitas realizadas a los parques no se identificaron casos de omisión respecto a los criterios normativos, procedimentales y tarifarios para el beneficio propio o de un tercero frente al trámite.</t>
  </si>
  <si>
    <t>No se presentaron casos de desviación de los recursos públicos para beneficio particular, en 30 comprobantes de egreso analizados, correspondientes al tercer trimestre 2021. Se revisó la cuenta bancaria e identificación del tercero a la que se efectuó el pago con respecto a la orden de pago suscrita por el ordenador del gasto.</t>
  </si>
  <si>
    <t>No se presentaron casos de desviación en el rubro presupuestal autorizado en el Plan Anual de Adquisiciones en los certificados de disponibilidad presupuestal analizados (los 30 más representativos) del tercer trimestre de 2021.</t>
  </si>
  <si>
    <t xml:space="preserve">	Semestral (Mes Vencido)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</si>
</sst>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_(* \(#,##0\);_(* &quot;-&quot;??_);_(@_)"/>
    <numFmt numFmtId="166" formatCode="#,##0_ ;\-#,##0\ "/>
    <numFmt numFmtId="167" formatCode="_-* #,##0_-;\-* #,##0_-;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b/>
      <sz val="14"/>
      <color theme="1"/>
      <name val="Calibri"/>
      <family val="2"/>
      <scheme val="minor"/>
    </font>
    <font>
      <sz val="11"/>
      <name val="Calibri"/>
      <family val="2"/>
      <scheme val="minor"/>
    </font>
    <font>
      <sz val="11"/>
      <color rgb="FFFFFFFF"/>
      <name val="Calibri"/>
      <family val="2"/>
      <scheme val="minor"/>
    </font>
    <font>
      <sz val="10"/>
      <name val="Arial"/>
      <family val="2"/>
    </font>
    <font>
      <sz val="11"/>
      <color theme="1"/>
      <name val="Calibri"/>
      <family val="2"/>
    </font>
    <font>
      <sz val="11"/>
      <color theme="1"/>
      <name val="Arial"/>
      <family val="2"/>
    </font>
    <font>
      <b/>
      <sz val="11"/>
      <color rgb="FFFF0000"/>
      <name val="Calibri"/>
      <family val="2"/>
      <scheme val="minor"/>
    </font>
  </fonts>
  <fills count="3">
    <fill>
      <patternFill patternType="none"/>
    </fill>
    <fill>
      <patternFill patternType="gray125"/>
    </fill>
    <fill>
      <patternFill patternType="solid">
        <fgColor rgb="FFFFC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cellStyleXfs>
  <cellXfs count="50">
    <xf numFmtId="0" fontId="0" fillId="0" borderId="0" xfId="0"/>
    <xf numFmtId="10" fontId="0" fillId="0" borderId="1" xfId="2" applyNumberFormat="1" applyFont="1" applyFill="1" applyBorder="1" applyAlignment="1">
      <alignment horizontal="center" vertical="center"/>
    </xf>
    <xf numFmtId="10" fontId="0" fillId="0" borderId="1" xfId="2" applyNumberFormat="1" applyFont="1" applyFill="1" applyBorder="1" applyAlignment="1">
      <alignment horizontal="center" vertical="center" wrapText="1"/>
    </xf>
    <xf numFmtId="164" fontId="0" fillId="0" borderId="1" xfId="2" applyNumberFormat="1" applyFont="1" applyFill="1" applyBorder="1" applyAlignment="1">
      <alignment horizontal="center" vertical="center"/>
    </xf>
    <xf numFmtId="9" fontId="0" fillId="0" borderId="1" xfId="2" applyFont="1" applyFill="1" applyBorder="1" applyAlignment="1">
      <alignment horizontal="center" vertical="center"/>
    </xf>
    <xf numFmtId="0" fontId="0" fillId="0" borderId="1" xfId="0" applyFill="1" applyBorder="1" applyAlignment="1">
      <alignment horizontal="justify" vertical="center" wrapText="1"/>
    </xf>
    <xf numFmtId="0" fontId="0" fillId="0" borderId="1" xfId="0" applyFill="1" applyBorder="1" applyAlignment="1">
      <alignment horizontal="center" vertical="center" wrapText="1"/>
    </xf>
    <xf numFmtId="9" fontId="0" fillId="0" borderId="1" xfId="0" applyNumberFormat="1" applyFill="1" applyBorder="1" applyAlignment="1">
      <alignment horizontal="center" vertical="center"/>
    </xf>
    <xf numFmtId="0" fontId="0" fillId="0" borderId="0" xfId="0" applyFill="1"/>
    <xf numFmtId="0" fontId="0" fillId="0" borderId="1" xfId="0" applyFill="1" applyBorder="1" applyAlignment="1">
      <alignment horizontal="justify" vertical="center"/>
    </xf>
    <xf numFmtId="0" fontId="0" fillId="0" borderId="1" xfId="0" applyFill="1" applyBorder="1" applyAlignment="1">
      <alignment horizontal="center" vertical="center"/>
    </xf>
    <xf numFmtId="1" fontId="0" fillId="0" borderId="1" xfId="0" applyNumberFormat="1" applyFill="1" applyBorder="1" applyAlignment="1">
      <alignment horizontal="center" vertical="center"/>
    </xf>
    <xf numFmtId="4" fontId="0" fillId="0" borderId="1" xfId="0" applyNumberFormat="1" applyFill="1" applyBorder="1" applyAlignment="1">
      <alignment horizontal="center" vertical="center"/>
    </xf>
    <xf numFmtId="0" fontId="2" fillId="0" borderId="0" xfId="0" applyFont="1" applyFill="1"/>
    <xf numFmtId="0" fontId="5" fillId="0" borderId="1" xfId="0" applyFont="1" applyFill="1" applyBorder="1" applyAlignment="1">
      <alignment horizontal="justify" vertical="center" wrapText="1"/>
    </xf>
    <xf numFmtId="9" fontId="0" fillId="0" borderId="1" xfId="2" applyFont="1" applyFill="1" applyBorder="1" applyAlignment="1">
      <alignment horizontal="center" vertical="center" wrapText="1"/>
    </xf>
    <xf numFmtId="0" fontId="0" fillId="0" borderId="1" xfId="2" applyNumberFormat="1" applyFont="1" applyFill="1" applyBorder="1" applyAlignment="1">
      <alignment horizontal="center" vertical="center" wrapText="1"/>
    </xf>
    <xf numFmtId="9" fontId="0" fillId="0" borderId="1" xfId="2" applyNumberFormat="1" applyFont="1" applyFill="1" applyBorder="1" applyAlignment="1">
      <alignment horizontal="center" vertical="center"/>
    </xf>
    <xf numFmtId="0" fontId="2" fillId="0" borderId="0" xfId="0" applyFont="1" applyFill="1" applyAlignment="1">
      <alignment vertical="center"/>
    </xf>
    <xf numFmtId="9" fontId="0" fillId="0" borderId="1" xfId="2" applyNumberFormat="1" applyFont="1" applyFill="1" applyBorder="1" applyAlignment="1">
      <alignment horizontal="center" vertical="center" wrapText="1"/>
    </xf>
    <xf numFmtId="166" fontId="0" fillId="0" borderId="1" xfId="1" applyNumberFormat="1" applyFont="1" applyFill="1" applyBorder="1" applyAlignment="1">
      <alignment horizontal="center" vertical="center"/>
    </xf>
    <xf numFmtId="3" fontId="0" fillId="0" borderId="1" xfId="1" applyNumberFormat="1" applyFont="1" applyFill="1" applyBorder="1" applyAlignment="1">
      <alignment horizontal="center" vertical="center"/>
    </xf>
    <xf numFmtId="9" fontId="0" fillId="0" borderId="0" xfId="2" applyFont="1"/>
    <xf numFmtId="164" fontId="0" fillId="0" borderId="0" xfId="2" applyNumberFormat="1" applyFont="1"/>
    <xf numFmtId="0" fontId="2" fillId="2" borderId="0" xfId="0" applyFont="1" applyFill="1"/>
    <xf numFmtId="0" fontId="0" fillId="2" borderId="0" xfId="0" applyFill="1"/>
    <xf numFmtId="43" fontId="0" fillId="0" borderId="1" xfId="1" applyFont="1" applyFill="1" applyBorder="1" applyAlignment="1">
      <alignment horizontal="center" vertical="center"/>
    </xf>
    <xf numFmtId="0" fontId="3" fillId="0" borderId="1" xfId="0" applyFont="1" applyFill="1" applyBorder="1" applyAlignment="1">
      <alignment horizontal="center" vertical="center"/>
    </xf>
    <xf numFmtId="0" fontId="0" fillId="0" borderId="0" xfId="0" applyFill="1" applyAlignment="1">
      <alignment horizontal="justify" vertical="center"/>
    </xf>
    <xf numFmtId="165" fontId="0" fillId="0" borderId="1" xfId="1" applyNumberFormat="1" applyFont="1" applyFill="1" applyBorder="1" applyAlignment="1">
      <alignment horizontal="center" vertical="center"/>
    </xf>
    <xf numFmtId="0" fontId="8" fillId="0" borderId="1" xfId="3" applyFont="1" applyFill="1" applyBorder="1" applyAlignment="1">
      <alignment horizontal="justify" vertical="center" wrapText="1"/>
    </xf>
    <xf numFmtId="0" fontId="0" fillId="0" borderId="1" xfId="0" applyFill="1" applyBorder="1" applyAlignment="1">
      <alignment horizontal="left" vertical="center" wrapText="1"/>
    </xf>
    <xf numFmtId="0" fontId="9" fillId="0" borderId="1" xfId="0" applyFont="1" applyFill="1" applyBorder="1" applyAlignment="1">
      <alignment horizontal="justify" vertical="center"/>
    </xf>
    <xf numFmtId="0" fontId="9" fillId="0" borderId="1" xfId="0" applyFont="1" applyFill="1" applyBorder="1" applyAlignment="1">
      <alignment horizontal="center" vertical="center"/>
    </xf>
    <xf numFmtId="9" fontId="9" fillId="0" borderId="1" xfId="0" applyNumberFormat="1" applyFont="1" applyFill="1" applyBorder="1" applyAlignment="1">
      <alignment horizontal="center" vertical="center"/>
    </xf>
    <xf numFmtId="0" fontId="10" fillId="0" borderId="0" xfId="0" applyFont="1" applyFill="1" applyAlignment="1">
      <alignment vertical="center"/>
    </xf>
    <xf numFmtId="0" fontId="0" fillId="0" borderId="0" xfId="0" applyFill="1" applyAlignment="1">
      <alignment horizontal="center" vertical="center"/>
    </xf>
    <xf numFmtId="3" fontId="0" fillId="0" borderId="1" xfId="0" applyNumberFormat="1" applyFill="1" applyBorder="1" applyAlignment="1">
      <alignment horizontal="center" vertical="center" wrapText="1"/>
    </xf>
    <xf numFmtId="167" fontId="0" fillId="0" borderId="1" xfId="1" applyNumberFormat="1" applyFont="1" applyFill="1" applyBorder="1" applyAlignment="1">
      <alignment horizontal="center" vertical="center" wrapText="1"/>
    </xf>
    <xf numFmtId="9" fontId="0" fillId="0" borderId="1" xfId="0" applyNumberForma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165" fontId="0" fillId="0" borderId="1" xfId="1" applyNumberFormat="1" applyFont="1" applyFill="1" applyBorder="1" applyAlignment="1">
      <alignment vertical="center" wrapText="1"/>
    </xf>
  </cellXfs>
  <cellStyles count="4">
    <cellStyle name="Millares" xfId="1" builtinId="3"/>
    <cellStyle name="Normal" xfId="0" builtinId="0"/>
    <cellStyle name="Normal 2 3" xfId="3" xr:uid="{3E08CFFC-37A2-464B-959A-19F0C7A93306}"/>
    <cellStyle name="Porcentaje" xfId="2" builtinId="5"/>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indicadores medidos - NOVIEMBRE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37262075272265177"/>
          <c:y val="0.23190511219056567"/>
          <c:w val="0.33922328713435707"/>
          <c:h val="0.6590622343601894"/>
        </c:manualLayout>
      </c:layout>
      <c:pieChart>
        <c:varyColors val="1"/>
        <c:ser>
          <c:idx val="0"/>
          <c:order val="0"/>
          <c:explosion val="10"/>
          <c:dPt>
            <c:idx val="0"/>
            <c:bubble3D val="0"/>
            <c:spPr>
              <a:solidFill>
                <a:schemeClr val="accent1">
                  <a:shade val="76000"/>
                </a:schemeClr>
              </a:solidFill>
              <a:ln w="19050">
                <a:solidFill>
                  <a:schemeClr val="lt1"/>
                </a:solidFill>
              </a:ln>
              <a:effectLst/>
            </c:spPr>
            <c:extLst>
              <c:ext xmlns:c16="http://schemas.microsoft.com/office/drawing/2014/chart" uri="{C3380CC4-5D6E-409C-BE32-E72D297353CC}">
                <c16:uniqueId val="{00000001-A454-4315-9110-99B51CACC28E}"/>
              </c:ext>
            </c:extLst>
          </c:dPt>
          <c:dPt>
            <c:idx val="1"/>
            <c:bubble3D val="0"/>
            <c:spPr>
              <a:solidFill>
                <a:schemeClr val="accent1">
                  <a:tint val="77000"/>
                </a:schemeClr>
              </a:solidFill>
              <a:ln w="19050">
                <a:solidFill>
                  <a:schemeClr val="lt1"/>
                </a:solidFill>
              </a:ln>
              <a:effectLst/>
            </c:spPr>
            <c:extLst>
              <c:ext xmlns:c16="http://schemas.microsoft.com/office/drawing/2014/chart" uri="{C3380CC4-5D6E-409C-BE32-E72D297353CC}">
                <c16:uniqueId val="{00000003-A454-4315-9110-99B51CACC2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Hoja1!$A$3:$A$4</c:f>
              <c:strCache>
                <c:ptCount val="2"/>
                <c:pt idx="0">
                  <c:v>Indicadores de Gestión</c:v>
                </c:pt>
                <c:pt idx="1">
                  <c:v>Indicadores de riesgos de corrupción</c:v>
                </c:pt>
              </c:strCache>
            </c:strRef>
          </c:cat>
          <c:val>
            <c:numRef>
              <c:f>Hoja1!$B$3:$B$4</c:f>
              <c:numCache>
                <c:formatCode>General</c:formatCode>
                <c:ptCount val="2"/>
                <c:pt idx="0">
                  <c:v>27</c:v>
                </c:pt>
                <c:pt idx="1">
                  <c:v>9</c:v>
                </c:pt>
              </c:numCache>
            </c:numRef>
          </c:val>
          <c:extLst>
            <c:ext xmlns:c16="http://schemas.microsoft.com/office/drawing/2014/chart" uri="{C3380CC4-5D6E-409C-BE32-E72D297353CC}">
              <c16:uniqueId val="{00000000-F756-4F05-8A74-C69B8EAE69AC}"/>
            </c:ext>
          </c:extLst>
        </c:ser>
        <c:dLbls>
          <c:showLegendKey val="0"/>
          <c:showVal val="0"/>
          <c:showCatName val="0"/>
          <c:showSerName val="0"/>
          <c:showPercent val="1"/>
          <c:showBubbleSize val="0"/>
          <c:showLeaderLines val="1"/>
        </c:dLbls>
        <c:firstSliceAng val="0"/>
      </c:pieChart>
      <c:spPr>
        <a:noFill/>
        <a:ln>
          <a:noFill/>
        </a:ln>
        <a:effectLst/>
      </c:spPr>
    </c:plotArea>
    <c:legend>
      <c:legendPos val="t"/>
      <c:layout>
        <c:manualLayout>
          <c:xMode val="edge"/>
          <c:yMode val="edge"/>
          <c:x val="7.7848006555741617E-2"/>
          <c:y val="0.15876919413476528"/>
          <c:w val="0.86240353439982897"/>
          <c:h val="9.8901768301631166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Resultado indicadores NOVIEMBRE 2021</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37CC-4260-BA7E-91C72DB21852}"/>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37CC-4260-BA7E-91C72DB21852}"/>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37CC-4260-BA7E-91C72DB2185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30</c:v>
                </c:pt>
                <c:pt idx="1">
                  <c:v>3</c:v>
                </c:pt>
                <c:pt idx="2">
                  <c:v>3</c:v>
                </c:pt>
              </c:numCache>
            </c:numRef>
          </c:val>
          <c:extLst>
            <c:ext xmlns:c16="http://schemas.microsoft.com/office/drawing/2014/chart" uri="{C3380CC4-5D6E-409C-BE32-E72D297353CC}">
              <c16:uniqueId val="{00000000-79A0-4550-9506-BD4783E5A0D9}"/>
            </c:ext>
          </c:extLst>
        </c:ser>
        <c:dLbls>
          <c:showLegendKey val="0"/>
          <c:showVal val="0"/>
          <c:showCatName val="1"/>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238125</xdr:colOff>
      <xdr:row>1</xdr:row>
      <xdr:rowOff>90487</xdr:rowOff>
    </xdr:from>
    <xdr:to>
      <xdr:col>8</xdr:col>
      <xdr:colOff>638175</xdr:colOff>
      <xdr:row>12</xdr:row>
      <xdr:rowOff>161925</xdr:rowOff>
    </xdr:to>
    <xdr:graphicFrame macro="">
      <xdr:nvGraphicFramePr>
        <xdr:cNvPr id="3" name="Gráfico 2">
          <a:extLst>
            <a:ext uri="{FF2B5EF4-FFF2-40B4-BE49-F238E27FC236}">
              <a16:creationId xmlns:a16="http://schemas.microsoft.com/office/drawing/2014/main" id="{EE1D06B0-D2F9-41D2-8480-6FD2515323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285750</xdr:colOff>
      <xdr:row>12</xdr:row>
      <xdr:rowOff>23811</xdr:rowOff>
    </xdr:from>
    <xdr:to>
      <xdr:col>10</xdr:col>
      <xdr:colOff>685800</xdr:colOff>
      <xdr:row>28</xdr:row>
      <xdr:rowOff>123824</xdr:rowOff>
    </xdr:to>
    <xdr:graphicFrame macro="">
      <xdr:nvGraphicFramePr>
        <xdr:cNvPr id="4" name="Gráfico 3">
          <a:extLst>
            <a:ext uri="{FF2B5EF4-FFF2-40B4-BE49-F238E27FC236}">
              <a16:creationId xmlns:a16="http://schemas.microsoft.com/office/drawing/2014/main" id="{5160EBCA-495B-4C5B-B4E0-EB75D3201D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solucion.idrd.gov.co/Isolucion4IDRD/Medicion/frmValorIndicador.aspx?Accion=Editar&amp;CodIndicador=MTYyMQ==" TargetMode="External"/><Relationship Id="rId7" Type="http://schemas.openxmlformats.org/officeDocument/2006/relationships/printerSettings" Target="../printerSettings/printerSettings1.bin"/><Relationship Id="rId2" Type="http://schemas.openxmlformats.org/officeDocument/2006/relationships/hyperlink" Target="https://isolucion.idrd.gov.co/Isolucion4IDRD/Medicion/frmValorIndicador.aspx?Accion=Editar&amp;CodIndicador=MTYxOQ==" TargetMode="External"/><Relationship Id="rId1" Type="http://schemas.openxmlformats.org/officeDocument/2006/relationships/hyperlink" Target="https://isolucion.idrd.gov.co/Isolucion4IDRD/Medicion/frmValorIndicador.aspx?Accion=Editar&amp;CodIndicador=MTYwNg==" TargetMode="External"/><Relationship Id="rId6" Type="http://schemas.openxmlformats.org/officeDocument/2006/relationships/hyperlink" Target="https://isolucion.idrd.gov.co/Isolucion4IDRD/Medicion/frmValorIndicador.aspx?Accion=Editar&amp;CodIndicador=MTYyMg==" TargetMode="External"/><Relationship Id="rId5" Type="http://schemas.openxmlformats.org/officeDocument/2006/relationships/hyperlink" Target="https://isolucion.idrd.gov.co/Isolucion4IDRD/Medicion/frmValorIndicador.aspx?Accion=Editar&amp;CodIndicador=MTYyNA==" TargetMode="External"/><Relationship Id="rId4" Type="http://schemas.openxmlformats.org/officeDocument/2006/relationships/hyperlink" Target="https://isolucion.idrd.gov.co/Isolucion4IDRD/Medicion/frmValorIndicador.aspx?Accion=Editar&amp;CodIndicador=MTYyM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BCEF-48E6-425A-B245-69C216151452}">
  <sheetPr filterMode="1"/>
  <dimension ref="A1:L104"/>
  <sheetViews>
    <sheetView tabSelected="1" zoomScale="80" zoomScaleNormal="80" zoomScaleSheetLayoutView="50" workbookViewId="0">
      <selection activeCell="D102" sqref="D102"/>
    </sheetView>
  </sheetViews>
  <sheetFormatPr baseColWidth="10" defaultRowHeight="15" x14ac:dyDescent="0.25"/>
  <cols>
    <col min="1" max="1" width="22" style="28" customWidth="1"/>
    <col min="2" max="2" width="39.140625" style="8" customWidth="1"/>
    <col min="3" max="3" width="56.7109375" style="8" customWidth="1"/>
    <col min="4" max="4" width="13.28515625" style="8" customWidth="1"/>
    <col min="5" max="5" width="15" style="8" customWidth="1"/>
    <col min="6" max="6" width="11.42578125" style="8"/>
    <col min="7" max="7" width="19.7109375" style="8" customWidth="1"/>
    <col min="8" max="8" width="19.85546875" style="8" customWidth="1"/>
    <col min="9" max="9" width="36.7109375" style="8" customWidth="1"/>
    <col min="10" max="10" width="16.28515625" style="8" customWidth="1"/>
    <col min="11" max="11" width="66.7109375" style="8" customWidth="1"/>
    <col min="12" max="12" width="13.5703125" style="18" customWidth="1"/>
    <col min="13" max="16384" width="11.42578125" style="8"/>
  </cols>
  <sheetData>
    <row r="1" spans="1:12" x14ac:dyDescent="0.25">
      <c r="A1" s="45" t="s">
        <v>0</v>
      </c>
      <c r="B1" s="46" t="s">
        <v>1</v>
      </c>
      <c r="C1" s="46" t="s">
        <v>2</v>
      </c>
      <c r="D1" s="47" t="s">
        <v>3</v>
      </c>
      <c r="E1" s="46" t="s">
        <v>241</v>
      </c>
      <c r="F1" s="46" t="s">
        <v>4</v>
      </c>
      <c r="G1" s="40" t="s">
        <v>5</v>
      </c>
      <c r="H1" s="41"/>
      <c r="I1" s="42"/>
      <c r="J1" s="43" t="s">
        <v>256</v>
      </c>
      <c r="K1" s="44" t="s">
        <v>6</v>
      </c>
    </row>
    <row r="2" spans="1:12" ht="30.75" customHeight="1" x14ac:dyDescent="0.25">
      <c r="A2" s="45"/>
      <c r="B2" s="46"/>
      <c r="C2" s="46"/>
      <c r="D2" s="48"/>
      <c r="E2" s="46"/>
      <c r="F2" s="46"/>
      <c r="G2" s="27" t="s">
        <v>7</v>
      </c>
      <c r="H2" s="27" t="s">
        <v>8</v>
      </c>
      <c r="I2" s="27" t="s">
        <v>5</v>
      </c>
      <c r="J2" s="43"/>
      <c r="K2" s="44"/>
    </row>
    <row r="3" spans="1:12" ht="63" hidden="1" customHeight="1" x14ac:dyDescent="0.25">
      <c r="A3" s="9" t="s">
        <v>9</v>
      </c>
      <c r="B3" s="5" t="s">
        <v>10</v>
      </c>
      <c r="C3" s="14" t="s">
        <v>11</v>
      </c>
      <c r="D3" s="10" t="s">
        <v>12</v>
      </c>
      <c r="E3" s="10" t="s">
        <v>13</v>
      </c>
      <c r="F3" s="7">
        <v>1</v>
      </c>
      <c r="G3" s="10"/>
      <c r="H3" s="10"/>
      <c r="I3" s="4"/>
      <c r="J3" s="15"/>
      <c r="K3" s="5"/>
      <c r="L3" s="8"/>
    </row>
    <row r="4" spans="1:12" ht="81" hidden="1" customHeight="1" x14ac:dyDescent="0.25">
      <c r="A4" s="9" t="s">
        <v>14</v>
      </c>
      <c r="B4" s="5" t="s">
        <v>15</v>
      </c>
      <c r="C4" s="5" t="s">
        <v>16</v>
      </c>
      <c r="D4" s="10" t="s">
        <v>17</v>
      </c>
      <c r="E4" s="10" t="s">
        <v>18</v>
      </c>
      <c r="F4" s="7"/>
      <c r="G4" s="10"/>
      <c r="H4" s="10"/>
      <c r="I4" s="4"/>
      <c r="J4" s="15"/>
      <c r="K4" s="5"/>
      <c r="L4" s="8"/>
    </row>
    <row r="5" spans="1:12" ht="61.5" hidden="1" customHeight="1" x14ac:dyDescent="0.25">
      <c r="A5" s="9" t="s">
        <v>14</v>
      </c>
      <c r="B5" s="5" t="s">
        <v>19</v>
      </c>
      <c r="C5" s="5" t="s">
        <v>20</v>
      </c>
      <c r="D5" s="10" t="s">
        <v>17</v>
      </c>
      <c r="E5" s="10" t="s">
        <v>13</v>
      </c>
      <c r="F5" s="7">
        <v>1</v>
      </c>
      <c r="G5" s="10"/>
      <c r="H5" s="10"/>
      <c r="I5" s="4"/>
      <c r="J5" s="15"/>
      <c r="K5" s="5"/>
      <c r="L5" s="8"/>
    </row>
    <row r="6" spans="1:12" ht="47.25" hidden="1" customHeight="1" x14ac:dyDescent="0.25">
      <c r="A6" s="9" t="s">
        <v>14</v>
      </c>
      <c r="B6" s="5" t="s">
        <v>21</v>
      </c>
      <c r="C6" s="5" t="s">
        <v>22</v>
      </c>
      <c r="D6" s="10" t="s">
        <v>12</v>
      </c>
      <c r="E6" s="10" t="s">
        <v>13</v>
      </c>
      <c r="F6" s="7">
        <v>1</v>
      </c>
      <c r="G6" s="10"/>
      <c r="H6" s="10"/>
      <c r="I6" s="4"/>
      <c r="J6" s="15"/>
      <c r="K6" s="5"/>
      <c r="L6" s="8"/>
    </row>
    <row r="7" spans="1:12" ht="75" customHeight="1" x14ac:dyDescent="0.25">
      <c r="A7" s="9" t="s">
        <v>14</v>
      </c>
      <c r="B7" s="5" t="s">
        <v>23</v>
      </c>
      <c r="C7" s="5" t="s">
        <v>24</v>
      </c>
      <c r="D7" s="9" t="s">
        <v>25</v>
      </c>
      <c r="E7" s="10" t="s">
        <v>26</v>
      </c>
      <c r="F7" s="11">
        <v>0</v>
      </c>
      <c r="G7" s="10">
        <v>0</v>
      </c>
      <c r="H7" s="10">
        <v>0</v>
      </c>
      <c r="I7" s="7">
        <v>0</v>
      </c>
      <c r="J7" s="4">
        <v>1</v>
      </c>
      <c r="K7" s="5" t="s">
        <v>251</v>
      </c>
      <c r="L7" s="13"/>
    </row>
    <row r="8" spans="1:12" ht="144" hidden="1" customHeight="1" x14ac:dyDescent="0.25">
      <c r="A8" s="5" t="s">
        <v>27</v>
      </c>
      <c r="B8" s="5" t="s">
        <v>28</v>
      </c>
      <c r="C8" s="14" t="s">
        <v>29</v>
      </c>
      <c r="D8" s="6" t="s">
        <v>12</v>
      </c>
      <c r="E8" s="6" t="s">
        <v>13</v>
      </c>
      <c r="F8" s="7">
        <v>1</v>
      </c>
      <c r="G8" s="10"/>
      <c r="H8" s="10"/>
      <c r="I8" s="4"/>
      <c r="J8" s="15"/>
      <c r="K8" s="5"/>
      <c r="L8" s="8"/>
    </row>
    <row r="9" spans="1:12" ht="255" hidden="1" customHeight="1" x14ac:dyDescent="0.25">
      <c r="A9" s="5" t="s">
        <v>27</v>
      </c>
      <c r="B9" s="5" t="s">
        <v>30</v>
      </c>
      <c r="C9" s="5" t="s">
        <v>31</v>
      </c>
      <c r="D9" s="6" t="s">
        <v>17</v>
      </c>
      <c r="E9" s="6" t="s">
        <v>13</v>
      </c>
      <c r="F9" s="7">
        <v>0.9</v>
      </c>
      <c r="G9" s="10"/>
      <c r="H9" s="10"/>
      <c r="I9" s="4"/>
      <c r="J9" s="2"/>
      <c r="K9" s="5"/>
      <c r="L9" s="13"/>
    </row>
    <row r="10" spans="1:12" ht="142.5" customHeight="1" x14ac:dyDescent="0.25">
      <c r="A10" s="5" t="s">
        <v>27</v>
      </c>
      <c r="B10" s="5" t="s">
        <v>32</v>
      </c>
      <c r="C10" s="5" t="s">
        <v>33</v>
      </c>
      <c r="D10" s="6" t="s">
        <v>17</v>
      </c>
      <c r="E10" s="6" t="s">
        <v>26</v>
      </c>
      <c r="F10" s="7">
        <v>1</v>
      </c>
      <c r="G10" s="10">
        <v>42</v>
      </c>
      <c r="H10" s="10">
        <v>42</v>
      </c>
      <c r="I10" s="4">
        <f>G10/H10</f>
        <v>1</v>
      </c>
      <c r="J10" s="19">
        <f>I10/F10</f>
        <v>1</v>
      </c>
      <c r="K10" s="5" t="s">
        <v>252</v>
      </c>
      <c r="L10" s="8"/>
    </row>
    <row r="11" spans="1:12" ht="74.25" hidden="1" customHeight="1" x14ac:dyDescent="0.25">
      <c r="A11" s="5" t="s">
        <v>27</v>
      </c>
      <c r="B11" s="5" t="s">
        <v>34</v>
      </c>
      <c r="C11" s="5" t="s">
        <v>35</v>
      </c>
      <c r="D11" s="6" t="s">
        <v>25</v>
      </c>
      <c r="E11" s="6" t="s">
        <v>36</v>
      </c>
      <c r="F11" s="7">
        <v>1</v>
      </c>
      <c r="G11" s="10"/>
      <c r="H11" s="10"/>
      <c r="I11" s="4"/>
      <c r="J11" s="2"/>
      <c r="K11" s="5"/>
      <c r="L11" s="8"/>
    </row>
    <row r="12" spans="1:12" ht="70.5" hidden="1" customHeight="1" x14ac:dyDescent="0.25">
      <c r="A12" s="5" t="s">
        <v>27</v>
      </c>
      <c r="B12" s="5" t="s">
        <v>37</v>
      </c>
      <c r="C12" s="5" t="s">
        <v>38</v>
      </c>
      <c r="D12" s="6" t="s">
        <v>25</v>
      </c>
      <c r="E12" s="6" t="s">
        <v>18</v>
      </c>
      <c r="F12" s="21">
        <v>0</v>
      </c>
      <c r="G12" s="10"/>
      <c r="H12" s="10"/>
      <c r="I12" s="20"/>
      <c r="J12" s="15"/>
      <c r="K12" s="5"/>
      <c r="L12" s="8"/>
    </row>
    <row r="13" spans="1:12" ht="101.25" hidden="1" customHeight="1" x14ac:dyDescent="0.25">
      <c r="A13" s="5" t="s">
        <v>39</v>
      </c>
      <c r="B13" s="5" t="s">
        <v>40</v>
      </c>
      <c r="C13" s="5" t="s">
        <v>41</v>
      </c>
      <c r="D13" s="6" t="s">
        <v>42</v>
      </c>
      <c r="E13" s="6" t="s">
        <v>46</v>
      </c>
      <c r="F13" s="7">
        <v>1</v>
      </c>
      <c r="G13" s="10"/>
      <c r="H13" s="10"/>
      <c r="I13" s="4"/>
      <c r="J13" s="2"/>
      <c r="K13" s="5"/>
      <c r="L13" s="8"/>
    </row>
    <row r="14" spans="1:12" ht="163.5" hidden="1" customHeight="1" x14ac:dyDescent="0.25">
      <c r="A14" s="5" t="s">
        <v>39</v>
      </c>
      <c r="B14" s="5" t="s">
        <v>50</v>
      </c>
      <c r="C14" s="5" t="s">
        <v>48</v>
      </c>
      <c r="D14" s="6" t="s">
        <v>49</v>
      </c>
      <c r="E14" s="6" t="s">
        <v>18</v>
      </c>
      <c r="F14" s="7">
        <v>0</v>
      </c>
      <c r="G14" s="10"/>
      <c r="H14" s="10"/>
      <c r="I14" s="4"/>
      <c r="J14" s="4"/>
      <c r="K14" s="5"/>
      <c r="L14" s="8"/>
    </row>
    <row r="15" spans="1:12" ht="53.25" hidden="1" customHeight="1" x14ac:dyDescent="0.25">
      <c r="A15" s="5" t="s">
        <v>43</v>
      </c>
      <c r="B15" s="5" t="s">
        <v>44</v>
      </c>
      <c r="C15" s="5" t="s">
        <v>45</v>
      </c>
      <c r="D15" s="6" t="s">
        <v>42</v>
      </c>
      <c r="E15" s="6" t="s">
        <v>46</v>
      </c>
      <c r="F15" s="7">
        <v>0.95</v>
      </c>
      <c r="G15" s="10"/>
      <c r="H15" s="10"/>
      <c r="I15" s="4"/>
      <c r="J15" s="2"/>
      <c r="K15" s="5"/>
      <c r="L15" s="8"/>
    </row>
    <row r="16" spans="1:12" ht="67.5" hidden="1" customHeight="1" x14ac:dyDescent="0.25">
      <c r="A16" s="5" t="s">
        <v>43</v>
      </c>
      <c r="B16" s="5" t="s">
        <v>47</v>
      </c>
      <c r="C16" s="5" t="s">
        <v>48</v>
      </c>
      <c r="D16" s="6" t="s">
        <v>49</v>
      </c>
      <c r="E16" s="6" t="s">
        <v>18</v>
      </c>
      <c r="F16" s="7">
        <v>0</v>
      </c>
      <c r="G16" s="10"/>
      <c r="H16" s="10"/>
      <c r="I16" s="4"/>
      <c r="J16" s="16"/>
      <c r="K16" s="5"/>
      <c r="L16" s="8"/>
    </row>
    <row r="17" spans="1:12" ht="103.5" hidden="1" customHeight="1" x14ac:dyDescent="0.25">
      <c r="A17" s="5" t="s">
        <v>43</v>
      </c>
      <c r="B17" s="5" t="s">
        <v>51</v>
      </c>
      <c r="C17" s="5" t="s">
        <v>52</v>
      </c>
      <c r="D17" s="6" t="s">
        <v>25</v>
      </c>
      <c r="E17" s="6" t="s">
        <v>13</v>
      </c>
      <c r="F17" s="11">
        <v>0</v>
      </c>
      <c r="G17" s="10"/>
      <c r="H17" s="10"/>
      <c r="I17" s="7"/>
      <c r="J17" s="15"/>
      <c r="K17" s="5"/>
      <c r="L17" s="8"/>
    </row>
    <row r="18" spans="1:12" ht="78.75" hidden="1" customHeight="1" x14ac:dyDescent="0.25">
      <c r="A18" s="5" t="s">
        <v>53</v>
      </c>
      <c r="B18" s="5" t="s">
        <v>54</v>
      </c>
      <c r="C18" s="5" t="s">
        <v>55</v>
      </c>
      <c r="D18" s="6" t="s">
        <v>12</v>
      </c>
      <c r="E18" s="6" t="s">
        <v>13</v>
      </c>
      <c r="F18" s="7">
        <v>0.9</v>
      </c>
      <c r="G18" s="10"/>
      <c r="H18" s="10"/>
      <c r="I18" s="4"/>
      <c r="J18" s="2"/>
      <c r="K18" s="5"/>
      <c r="L18" s="13"/>
    </row>
    <row r="19" spans="1:12" ht="45" x14ac:dyDescent="0.25">
      <c r="A19" s="5" t="s">
        <v>53</v>
      </c>
      <c r="B19" s="5" t="s">
        <v>56</v>
      </c>
      <c r="C19" s="5" t="s">
        <v>57</v>
      </c>
      <c r="D19" s="6" t="s">
        <v>12</v>
      </c>
      <c r="E19" s="6" t="s">
        <v>26</v>
      </c>
      <c r="F19" s="7">
        <v>0.8</v>
      </c>
      <c r="G19" s="6">
        <v>0</v>
      </c>
      <c r="H19" s="6">
        <v>0</v>
      </c>
      <c r="I19" s="4">
        <v>0</v>
      </c>
      <c r="J19" s="19">
        <v>1</v>
      </c>
      <c r="K19" s="5" t="s">
        <v>249</v>
      </c>
      <c r="L19" s="13"/>
    </row>
    <row r="20" spans="1:12" ht="116.25" customHeight="1" x14ac:dyDescent="0.25">
      <c r="A20" s="5" t="s">
        <v>53</v>
      </c>
      <c r="B20" s="14" t="s">
        <v>58</v>
      </c>
      <c r="C20" s="14" t="s">
        <v>59</v>
      </c>
      <c r="D20" s="6" t="s">
        <v>17</v>
      </c>
      <c r="E20" s="6" t="s">
        <v>26</v>
      </c>
      <c r="F20" s="7">
        <v>0.8</v>
      </c>
      <c r="G20" s="6">
        <v>308</v>
      </c>
      <c r="H20" s="6">
        <v>455</v>
      </c>
      <c r="I20" s="1">
        <f>G20/H20</f>
        <v>0.67692307692307696</v>
      </c>
      <c r="J20" s="2">
        <f>I20/F20</f>
        <v>0.84615384615384615</v>
      </c>
      <c r="K20" s="5" t="s">
        <v>281</v>
      </c>
      <c r="L20" s="13"/>
    </row>
    <row r="21" spans="1:12" ht="143.25" customHeight="1" x14ac:dyDescent="0.25">
      <c r="A21" s="5" t="s">
        <v>53</v>
      </c>
      <c r="B21" s="14" t="s">
        <v>60</v>
      </c>
      <c r="C21" s="5" t="s">
        <v>61</v>
      </c>
      <c r="D21" s="6" t="s">
        <v>17</v>
      </c>
      <c r="E21" s="6" t="s">
        <v>26</v>
      </c>
      <c r="F21" s="7">
        <v>0.6</v>
      </c>
      <c r="G21" s="6">
        <v>17</v>
      </c>
      <c r="H21" s="6">
        <v>28</v>
      </c>
      <c r="I21" s="1">
        <f>G21/H21</f>
        <v>0.6071428571428571</v>
      </c>
      <c r="J21" s="2">
        <f>I21/F21</f>
        <v>1.0119047619047619</v>
      </c>
      <c r="K21" s="5" t="s">
        <v>250</v>
      </c>
      <c r="L21" s="13"/>
    </row>
    <row r="22" spans="1:12" ht="90.75" hidden="1" customHeight="1" x14ac:dyDescent="0.25">
      <c r="A22" s="5" t="s">
        <v>53</v>
      </c>
      <c r="B22" s="5" t="s">
        <v>62</v>
      </c>
      <c r="C22" s="5" t="s">
        <v>63</v>
      </c>
      <c r="D22" s="6" t="s">
        <v>25</v>
      </c>
      <c r="E22" s="6" t="s">
        <v>18</v>
      </c>
      <c r="F22" s="11">
        <v>0</v>
      </c>
      <c r="G22" s="10"/>
      <c r="H22" s="10"/>
      <c r="I22" s="10"/>
      <c r="J22" s="7"/>
      <c r="K22" s="5"/>
      <c r="L22" s="13"/>
    </row>
    <row r="23" spans="1:12" ht="135.75" hidden="1" customHeight="1" x14ac:dyDescent="0.25">
      <c r="A23" s="5" t="s">
        <v>53</v>
      </c>
      <c r="B23" s="5" t="s">
        <v>64</v>
      </c>
      <c r="C23" s="5" t="s">
        <v>65</v>
      </c>
      <c r="D23" s="6" t="s">
        <v>25</v>
      </c>
      <c r="E23" s="6" t="s">
        <v>18</v>
      </c>
      <c r="F23" s="11">
        <v>0</v>
      </c>
      <c r="G23" s="10"/>
      <c r="H23" s="10"/>
      <c r="I23" s="10"/>
      <c r="J23" s="7"/>
      <c r="K23" s="5"/>
      <c r="L23" s="13"/>
    </row>
    <row r="24" spans="1:12" ht="60" hidden="1" customHeight="1" x14ac:dyDescent="0.25">
      <c r="A24" s="5" t="s">
        <v>53</v>
      </c>
      <c r="B24" s="5" t="s">
        <v>66</v>
      </c>
      <c r="C24" s="5" t="s">
        <v>67</v>
      </c>
      <c r="D24" s="6" t="s">
        <v>25</v>
      </c>
      <c r="E24" s="6" t="s">
        <v>18</v>
      </c>
      <c r="F24" s="11">
        <v>0</v>
      </c>
      <c r="G24" s="10"/>
      <c r="H24" s="10"/>
      <c r="I24" s="10"/>
      <c r="J24" s="7"/>
      <c r="K24" s="5"/>
      <c r="L24" s="13"/>
    </row>
    <row r="25" spans="1:12" ht="90" hidden="1" customHeight="1" x14ac:dyDescent="0.25">
      <c r="A25" s="5" t="s">
        <v>53</v>
      </c>
      <c r="B25" s="5" t="s">
        <v>68</v>
      </c>
      <c r="C25" s="5" t="s">
        <v>69</v>
      </c>
      <c r="D25" s="6" t="s">
        <v>25</v>
      </c>
      <c r="E25" s="6" t="s">
        <v>18</v>
      </c>
      <c r="F25" s="11">
        <v>0</v>
      </c>
      <c r="G25" s="10"/>
      <c r="H25" s="10"/>
      <c r="I25" s="10"/>
      <c r="J25" s="7"/>
      <c r="K25" s="5"/>
      <c r="L25" s="13"/>
    </row>
    <row r="26" spans="1:12" ht="119.25" hidden="1" customHeight="1" x14ac:dyDescent="0.25">
      <c r="A26" s="5" t="s">
        <v>53</v>
      </c>
      <c r="B26" s="5" t="s">
        <v>70</v>
      </c>
      <c r="C26" s="5" t="s">
        <v>71</v>
      </c>
      <c r="D26" s="6" t="s">
        <v>25</v>
      </c>
      <c r="E26" s="6" t="s">
        <v>18</v>
      </c>
      <c r="F26" s="11">
        <v>0</v>
      </c>
      <c r="G26" s="10"/>
      <c r="H26" s="10"/>
      <c r="I26" s="10"/>
      <c r="J26" s="7"/>
      <c r="K26" s="5"/>
      <c r="L26" s="13"/>
    </row>
    <row r="27" spans="1:12" ht="120" customHeight="1" x14ac:dyDescent="0.25">
      <c r="A27" s="5" t="s">
        <v>72</v>
      </c>
      <c r="B27" s="5" t="s">
        <v>73</v>
      </c>
      <c r="C27" s="5" t="s">
        <v>74</v>
      </c>
      <c r="D27" s="6" t="s">
        <v>75</v>
      </c>
      <c r="E27" s="6" t="s">
        <v>26</v>
      </c>
      <c r="F27" s="7">
        <v>0.9</v>
      </c>
      <c r="G27" s="38">
        <v>25949853946</v>
      </c>
      <c r="H27" s="38">
        <v>36234231000</v>
      </c>
      <c r="I27" s="1">
        <f t="shared" ref="I27:I32" si="0">G27/H27</f>
        <v>0.71616957859544472</v>
      </c>
      <c r="J27" s="19">
        <f t="shared" ref="J27:J32" si="1">I27/F27</f>
        <v>0.79574397621716075</v>
      </c>
      <c r="K27" s="5" t="s">
        <v>271</v>
      </c>
      <c r="L27" s="8"/>
    </row>
    <row r="28" spans="1:12" ht="82.5" customHeight="1" x14ac:dyDescent="0.25">
      <c r="A28" s="5" t="s">
        <v>72</v>
      </c>
      <c r="B28" s="5" t="s">
        <v>76</v>
      </c>
      <c r="C28" s="5" t="s">
        <v>77</v>
      </c>
      <c r="D28" s="6" t="s">
        <v>75</v>
      </c>
      <c r="E28" s="6" t="s">
        <v>26</v>
      </c>
      <c r="F28" s="7">
        <v>0.95</v>
      </c>
      <c r="G28" s="38">
        <v>244277991380</v>
      </c>
      <c r="H28" s="37">
        <v>332565184266</v>
      </c>
      <c r="I28" s="1">
        <f t="shared" si="0"/>
        <v>0.73452665202806044</v>
      </c>
      <c r="J28" s="19">
        <f t="shared" si="1"/>
        <v>0.7731859495032215</v>
      </c>
      <c r="K28" s="5" t="s">
        <v>280</v>
      </c>
      <c r="L28" s="8"/>
    </row>
    <row r="29" spans="1:12" ht="134.25" customHeight="1" x14ac:dyDescent="0.25">
      <c r="A29" s="5" t="s">
        <v>72</v>
      </c>
      <c r="B29" s="5" t="s">
        <v>78</v>
      </c>
      <c r="C29" s="5" t="s">
        <v>79</v>
      </c>
      <c r="D29" s="6" t="s">
        <v>75</v>
      </c>
      <c r="E29" s="6" t="s">
        <v>26</v>
      </c>
      <c r="F29" s="7">
        <v>0.95</v>
      </c>
      <c r="G29" s="37">
        <v>30842232</v>
      </c>
      <c r="H29" s="37">
        <v>39412688</v>
      </c>
      <c r="I29" s="1">
        <f t="shared" si="0"/>
        <v>0.782545762927918</v>
      </c>
      <c r="J29" s="19">
        <f t="shared" si="1"/>
        <v>0.82373238202938737</v>
      </c>
      <c r="K29" s="5" t="s">
        <v>270</v>
      </c>
      <c r="L29" s="8"/>
    </row>
    <row r="30" spans="1:12" ht="108" customHeight="1" x14ac:dyDescent="0.25">
      <c r="A30" s="5" t="s">
        <v>72</v>
      </c>
      <c r="B30" s="5" t="s">
        <v>80</v>
      </c>
      <c r="C30" s="14" t="s">
        <v>228</v>
      </c>
      <c r="D30" s="6" t="s">
        <v>12</v>
      </c>
      <c r="E30" s="6" t="s">
        <v>26</v>
      </c>
      <c r="F30" s="7">
        <v>1</v>
      </c>
      <c r="G30" s="6">
        <v>180</v>
      </c>
      <c r="H30" s="6">
        <v>180</v>
      </c>
      <c r="I30" s="17">
        <f t="shared" si="0"/>
        <v>1</v>
      </c>
      <c r="J30" s="19">
        <f t="shared" si="1"/>
        <v>1</v>
      </c>
      <c r="K30" s="5" t="s">
        <v>269</v>
      </c>
      <c r="L30" s="8"/>
    </row>
    <row r="31" spans="1:12" ht="66.75" customHeight="1" x14ac:dyDescent="0.25">
      <c r="A31" s="5" t="s">
        <v>72</v>
      </c>
      <c r="B31" s="5" t="s">
        <v>81</v>
      </c>
      <c r="C31" s="5" t="s">
        <v>82</v>
      </c>
      <c r="D31" s="6" t="s">
        <v>12</v>
      </c>
      <c r="E31" s="6" t="s">
        <v>26</v>
      </c>
      <c r="F31" s="7">
        <v>1</v>
      </c>
      <c r="G31" s="6">
        <v>50</v>
      </c>
      <c r="H31" s="6">
        <v>50</v>
      </c>
      <c r="I31" s="17">
        <f t="shared" si="0"/>
        <v>1</v>
      </c>
      <c r="J31" s="19">
        <f t="shared" si="1"/>
        <v>1</v>
      </c>
      <c r="K31" s="5" t="s">
        <v>268</v>
      </c>
      <c r="L31" s="8"/>
    </row>
    <row r="32" spans="1:12" ht="72.75" customHeight="1" x14ac:dyDescent="0.25">
      <c r="A32" s="5" t="s">
        <v>72</v>
      </c>
      <c r="B32" s="5" t="s">
        <v>83</v>
      </c>
      <c r="C32" s="5" t="s">
        <v>84</v>
      </c>
      <c r="D32" s="6" t="s">
        <v>12</v>
      </c>
      <c r="E32" s="6" t="s">
        <v>223</v>
      </c>
      <c r="F32" s="7">
        <v>1</v>
      </c>
      <c r="G32" s="10">
        <v>70</v>
      </c>
      <c r="H32" s="10">
        <v>70</v>
      </c>
      <c r="I32" s="17">
        <f t="shared" si="0"/>
        <v>1</v>
      </c>
      <c r="J32" s="19">
        <f t="shared" si="1"/>
        <v>1</v>
      </c>
      <c r="K32" s="5" t="s">
        <v>279</v>
      </c>
      <c r="L32" s="8"/>
    </row>
    <row r="33" spans="1:12" ht="66.75" hidden="1" customHeight="1" x14ac:dyDescent="0.25">
      <c r="A33" s="5" t="s">
        <v>72</v>
      </c>
      <c r="B33" s="5" t="s">
        <v>85</v>
      </c>
      <c r="C33" s="5" t="s">
        <v>86</v>
      </c>
      <c r="D33" s="6" t="s">
        <v>12</v>
      </c>
      <c r="E33" s="6" t="s">
        <v>46</v>
      </c>
      <c r="F33" s="7">
        <v>0.95</v>
      </c>
      <c r="G33" s="10"/>
      <c r="H33" s="10"/>
      <c r="I33" s="4"/>
      <c r="J33" s="2"/>
      <c r="K33" s="5"/>
      <c r="L33" s="8"/>
    </row>
    <row r="34" spans="1:12" ht="151.5" customHeight="1" x14ac:dyDescent="0.25">
      <c r="A34" s="5" t="s">
        <v>72</v>
      </c>
      <c r="B34" s="5" t="s">
        <v>87</v>
      </c>
      <c r="C34" s="5" t="s">
        <v>88</v>
      </c>
      <c r="D34" s="6" t="s">
        <v>12</v>
      </c>
      <c r="E34" s="6" t="s">
        <v>26</v>
      </c>
      <c r="F34" s="7">
        <v>1</v>
      </c>
      <c r="G34" s="6">
        <v>4</v>
      </c>
      <c r="H34" s="6">
        <v>4</v>
      </c>
      <c r="I34" s="17">
        <f>G34/H34</f>
        <v>1</v>
      </c>
      <c r="J34" s="19">
        <f>I34/F34</f>
        <v>1</v>
      </c>
      <c r="K34" s="5" t="s">
        <v>278</v>
      </c>
      <c r="L34" s="8"/>
    </row>
    <row r="35" spans="1:12" ht="195.75" customHeight="1" x14ac:dyDescent="0.25">
      <c r="A35" s="5" t="s">
        <v>72</v>
      </c>
      <c r="B35" s="5" t="s">
        <v>89</v>
      </c>
      <c r="C35" s="5" t="s">
        <v>90</v>
      </c>
      <c r="D35" s="6" t="s">
        <v>12</v>
      </c>
      <c r="E35" s="6" t="s">
        <v>239</v>
      </c>
      <c r="F35" s="7">
        <v>0.9</v>
      </c>
      <c r="G35" s="6" t="s">
        <v>282</v>
      </c>
      <c r="H35" s="6"/>
      <c r="I35" s="1"/>
      <c r="J35" s="2"/>
      <c r="K35" s="5"/>
      <c r="L35" s="8"/>
    </row>
    <row r="36" spans="1:12" ht="97.5" customHeight="1" x14ac:dyDescent="0.25">
      <c r="A36" s="5" t="s">
        <v>72</v>
      </c>
      <c r="B36" s="5" t="s">
        <v>217</v>
      </c>
      <c r="C36" s="5" t="s">
        <v>219</v>
      </c>
      <c r="D36" s="6" t="s">
        <v>25</v>
      </c>
      <c r="E36" s="6" t="s">
        <v>220</v>
      </c>
      <c r="F36" s="11">
        <v>0</v>
      </c>
      <c r="G36" s="36">
        <v>0</v>
      </c>
      <c r="H36" s="6">
        <v>0</v>
      </c>
      <c r="I36" s="3">
        <v>0</v>
      </c>
      <c r="J36" s="2">
        <v>1</v>
      </c>
      <c r="K36" s="5" t="s">
        <v>277</v>
      </c>
      <c r="L36" s="8"/>
    </row>
    <row r="37" spans="1:12" ht="99.75" customHeight="1" x14ac:dyDescent="0.25">
      <c r="A37" s="5" t="s">
        <v>72</v>
      </c>
      <c r="B37" s="5" t="s">
        <v>218</v>
      </c>
      <c r="C37" s="5" t="s">
        <v>222</v>
      </c>
      <c r="D37" s="6" t="s">
        <v>25</v>
      </c>
      <c r="E37" s="6" t="s">
        <v>223</v>
      </c>
      <c r="F37" s="11">
        <v>0</v>
      </c>
      <c r="G37" s="6">
        <v>0</v>
      </c>
      <c r="H37" s="6">
        <v>0</v>
      </c>
      <c r="I37" s="3">
        <v>0</v>
      </c>
      <c r="J37" s="2">
        <v>1</v>
      </c>
      <c r="K37" s="5" t="s">
        <v>284</v>
      </c>
      <c r="L37" s="8"/>
    </row>
    <row r="38" spans="1:12" ht="72.75" customHeight="1" x14ac:dyDescent="0.25">
      <c r="A38" s="5" t="s">
        <v>72</v>
      </c>
      <c r="B38" s="5" t="s">
        <v>221</v>
      </c>
      <c r="C38" s="5" t="s">
        <v>224</v>
      </c>
      <c r="D38" s="6" t="s">
        <v>25</v>
      </c>
      <c r="E38" s="6" t="s">
        <v>223</v>
      </c>
      <c r="F38" s="11">
        <v>0</v>
      </c>
      <c r="G38" s="6">
        <v>0</v>
      </c>
      <c r="H38" s="6">
        <v>0</v>
      </c>
      <c r="I38" s="3">
        <v>0</v>
      </c>
      <c r="J38" s="2">
        <v>1</v>
      </c>
      <c r="K38" s="5" t="s">
        <v>285</v>
      </c>
      <c r="L38" s="8"/>
    </row>
    <row r="39" spans="1:12" ht="72.75" hidden="1" customHeight="1" x14ac:dyDescent="0.25">
      <c r="A39" s="5" t="s">
        <v>72</v>
      </c>
      <c r="B39" s="5" t="s">
        <v>225</v>
      </c>
      <c r="C39" s="5" t="s">
        <v>226</v>
      </c>
      <c r="D39" s="6" t="s">
        <v>25</v>
      </c>
      <c r="E39" s="6" t="s">
        <v>286</v>
      </c>
      <c r="F39" s="11">
        <v>0</v>
      </c>
      <c r="G39" s="6"/>
      <c r="H39" s="6"/>
      <c r="I39" s="3"/>
      <c r="J39" s="2"/>
      <c r="K39" s="5"/>
      <c r="L39" s="8"/>
    </row>
    <row r="40" spans="1:12" ht="208.5" customHeight="1" x14ac:dyDescent="0.25">
      <c r="A40" s="5" t="s">
        <v>91</v>
      </c>
      <c r="B40" s="5" t="s">
        <v>92</v>
      </c>
      <c r="C40" s="5" t="s">
        <v>93</v>
      </c>
      <c r="D40" s="10" t="s">
        <v>17</v>
      </c>
      <c r="E40" s="10" t="s">
        <v>26</v>
      </c>
      <c r="F40" s="7">
        <v>0.8</v>
      </c>
      <c r="G40" s="6">
        <v>49</v>
      </c>
      <c r="H40" s="6">
        <v>37</v>
      </c>
      <c r="I40" s="1">
        <f>G40/H40</f>
        <v>1.3243243243243243</v>
      </c>
      <c r="J40" s="19">
        <f>I40/F40</f>
        <v>1.6554054054054053</v>
      </c>
      <c r="K40" s="5" t="s">
        <v>267</v>
      </c>
      <c r="L40" s="8"/>
    </row>
    <row r="41" spans="1:12" ht="180.75" customHeight="1" x14ac:dyDescent="0.25">
      <c r="A41" s="5" t="s">
        <v>91</v>
      </c>
      <c r="B41" s="5" t="s">
        <v>94</v>
      </c>
      <c r="C41" s="5" t="s">
        <v>95</v>
      </c>
      <c r="D41" s="10" t="s">
        <v>17</v>
      </c>
      <c r="E41" s="10" t="s">
        <v>26</v>
      </c>
      <c r="F41" s="7">
        <v>1</v>
      </c>
      <c r="G41" s="6">
        <v>11</v>
      </c>
      <c r="H41" s="6">
        <v>11</v>
      </c>
      <c r="I41" s="17">
        <f>G41/H41</f>
        <v>1</v>
      </c>
      <c r="J41" s="19">
        <f>I41/F41</f>
        <v>1</v>
      </c>
      <c r="K41" s="5" t="s">
        <v>266</v>
      </c>
      <c r="L41" s="8"/>
    </row>
    <row r="42" spans="1:12" ht="241.5" customHeight="1" x14ac:dyDescent="0.25">
      <c r="A42" s="5" t="s">
        <v>91</v>
      </c>
      <c r="B42" s="5" t="s">
        <v>96</v>
      </c>
      <c r="C42" s="5" t="s">
        <v>97</v>
      </c>
      <c r="D42" s="9" t="s">
        <v>25</v>
      </c>
      <c r="E42" s="9" t="s">
        <v>26</v>
      </c>
      <c r="F42" s="11">
        <v>0</v>
      </c>
      <c r="G42" s="6">
        <v>0</v>
      </c>
      <c r="H42" s="6">
        <v>0</v>
      </c>
      <c r="I42" s="7">
        <v>0</v>
      </c>
      <c r="J42" s="19">
        <v>1</v>
      </c>
      <c r="K42" s="5" t="s">
        <v>265</v>
      </c>
      <c r="L42" s="13"/>
    </row>
    <row r="43" spans="1:12" ht="72" customHeight="1" x14ac:dyDescent="0.25">
      <c r="A43" s="5" t="s">
        <v>98</v>
      </c>
      <c r="B43" s="5" t="s">
        <v>99</v>
      </c>
      <c r="C43" s="5" t="s">
        <v>100</v>
      </c>
      <c r="D43" s="10" t="s">
        <v>12</v>
      </c>
      <c r="E43" s="10" t="s">
        <v>26</v>
      </c>
      <c r="F43" s="7">
        <v>1</v>
      </c>
      <c r="G43" s="6">
        <v>365</v>
      </c>
      <c r="H43" s="6">
        <v>426</v>
      </c>
      <c r="I43" s="3">
        <f>G43/H43</f>
        <v>0.85680751173708924</v>
      </c>
      <c r="J43" s="2">
        <f>I43/F43</f>
        <v>0.85680751173708924</v>
      </c>
      <c r="K43" s="5" t="s">
        <v>274</v>
      </c>
      <c r="L43" s="13"/>
    </row>
    <row r="44" spans="1:12" ht="59.25" customHeight="1" x14ac:dyDescent="0.25">
      <c r="A44" s="5" t="s">
        <v>98</v>
      </c>
      <c r="B44" s="5" t="s">
        <v>101</v>
      </c>
      <c r="C44" s="5" t="s">
        <v>102</v>
      </c>
      <c r="D44" s="6" t="s">
        <v>42</v>
      </c>
      <c r="E44" s="10" t="s">
        <v>26</v>
      </c>
      <c r="F44" s="7">
        <v>0.95</v>
      </c>
      <c r="G44" s="10">
        <v>1269</v>
      </c>
      <c r="H44" s="10">
        <v>1269</v>
      </c>
      <c r="I44" s="17">
        <f>G44/H44</f>
        <v>1</v>
      </c>
      <c r="J44" s="2">
        <f>I44/F44</f>
        <v>1.0526315789473684</v>
      </c>
      <c r="K44" s="5" t="s">
        <v>275</v>
      </c>
      <c r="L44" s="8"/>
    </row>
    <row r="45" spans="1:12" ht="54.75" hidden="1" customHeight="1" x14ac:dyDescent="0.25">
      <c r="A45" s="5" t="s">
        <v>98</v>
      </c>
      <c r="B45" s="5" t="s">
        <v>243</v>
      </c>
      <c r="C45" s="5" t="s">
        <v>244</v>
      </c>
      <c r="D45" s="10" t="s">
        <v>17</v>
      </c>
      <c r="E45" s="10" t="s">
        <v>13</v>
      </c>
      <c r="F45" s="7">
        <v>1</v>
      </c>
      <c r="G45" s="6"/>
      <c r="H45" s="6"/>
      <c r="I45" s="3"/>
      <c r="J45" s="2"/>
      <c r="K45" s="5"/>
      <c r="L45" s="13"/>
    </row>
    <row r="46" spans="1:12" ht="62.25" customHeight="1" x14ac:dyDescent="0.25">
      <c r="A46" s="5" t="s">
        <v>98</v>
      </c>
      <c r="B46" s="5" t="s">
        <v>245</v>
      </c>
      <c r="C46" s="5" t="s">
        <v>246</v>
      </c>
      <c r="D46" s="10" t="s">
        <v>17</v>
      </c>
      <c r="E46" s="10" t="s">
        <v>26</v>
      </c>
      <c r="F46" s="7">
        <v>0.8</v>
      </c>
      <c r="G46" s="6">
        <v>367</v>
      </c>
      <c r="H46" s="6">
        <v>426</v>
      </c>
      <c r="I46" s="3">
        <f>G46/H46</f>
        <v>0.86150234741784038</v>
      </c>
      <c r="J46" s="2">
        <f>I46/F46</f>
        <v>1.0768779342723005</v>
      </c>
      <c r="K46" s="5" t="s">
        <v>276</v>
      </c>
      <c r="L46" s="35"/>
    </row>
    <row r="47" spans="1:12" ht="67.5" hidden="1" customHeight="1" x14ac:dyDescent="0.25">
      <c r="A47" s="5" t="s">
        <v>103</v>
      </c>
      <c r="B47" s="5" t="s">
        <v>104</v>
      </c>
      <c r="C47" s="5" t="s">
        <v>105</v>
      </c>
      <c r="D47" s="10" t="s">
        <v>17</v>
      </c>
      <c r="E47" s="10" t="s">
        <v>46</v>
      </c>
      <c r="F47" s="7">
        <v>0.7</v>
      </c>
      <c r="G47" s="10"/>
      <c r="H47" s="10"/>
      <c r="I47" s="4"/>
      <c r="J47" s="2"/>
      <c r="K47" s="5"/>
      <c r="L47" s="8"/>
    </row>
    <row r="48" spans="1:12" ht="59.25" hidden="1" customHeight="1" x14ac:dyDescent="0.25">
      <c r="A48" s="5" t="s">
        <v>103</v>
      </c>
      <c r="B48" s="5" t="s">
        <v>106</v>
      </c>
      <c r="C48" s="5" t="s">
        <v>107</v>
      </c>
      <c r="D48" s="10" t="s">
        <v>17</v>
      </c>
      <c r="E48" s="10" t="s">
        <v>46</v>
      </c>
      <c r="F48" s="7">
        <v>0.65</v>
      </c>
      <c r="G48" s="10"/>
      <c r="H48" s="10"/>
      <c r="I48" s="4"/>
      <c r="J48" s="2"/>
      <c r="K48" s="5"/>
      <c r="L48" s="8"/>
    </row>
    <row r="49" spans="1:12" ht="112.5" customHeight="1" x14ac:dyDescent="0.25">
      <c r="A49" s="5" t="s">
        <v>103</v>
      </c>
      <c r="B49" s="5" t="s">
        <v>108</v>
      </c>
      <c r="C49" s="5" t="s">
        <v>109</v>
      </c>
      <c r="D49" s="10" t="s">
        <v>75</v>
      </c>
      <c r="E49" s="10" t="s">
        <v>26</v>
      </c>
      <c r="F49" s="7">
        <v>0.9</v>
      </c>
      <c r="G49" s="6">
        <v>731.94</v>
      </c>
      <c r="H49" s="6">
        <v>744</v>
      </c>
      <c r="I49" s="1">
        <f>G49/H49</f>
        <v>0.98379032258064525</v>
      </c>
      <c r="J49" s="19">
        <f>I49/F49</f>
        <v>1.0931003584229391</v>
      </c>
      <c r="K49" s="5" t="s">
        <v>263</v>
      </c>
      <c r="L49" s="8"/>
    </row>
    <row r="50" spans="1:12" ht="70.5" customHeight="1" x14ac:dyDescent="0.25">
      <c r="A50" s="5" t="s">
        <v>103</v>
      </c>
      <c r="B50" s="5" t="s">
        <v>110</v>
      </c>
      <c r="C50" s="5" t="s">
        <v>111</v>
      </c>
      <c r="D50" s="10" t="s">
        <v>75</v>
      </c>
      <c r="E50" s="10" t="s">
        <v>26</v>
      </c>
      <c r="F50" s="7">
        <v>0.9</v>
      </c>
      <c r="G50" s="6">
        <v>743.98</v>
      </c>
      <c r="H50" s="6">
        <v>744</v>
      </c>
      <c r="I50" s="3">
        <f>G50/H50</f>
        <v>0.99997311827956992</v>
      </c>
      <c r="J50" s="19">
        <f>I50/F50</f>
        <v>1.1110812425328553</v>
      </c>
      <c r="K50" s="5" t="s">
        <v>262</v>
      </c>
      <c r="L50" s="8"/>
    </row>
    <row r="51" spans="1:12" ht="123.75" customHeight="1" x14ac:dyDescent="0.25">
      <c r="A51" s="5" t="s">
        <v>103</v>
      </c>
      <c r="B51" s="5" t="s">
        <v>112</v>
      </c>
      <c r="C51" s="5" t="s">
        <v>113</v>
      </c>
      <c r="D51" s="10" t="s">
        <v>12</v>
      </c>
      <c r="E51" s="10" t="s">
        <v>26</v>
      </c>
      <c r="F51" s="7">
        <v>0.9</v>
      </c>
      <c r="G51" s="6">
        <v>890</v>
      </c>
      <c r="H51" s="6">
        <v>891</v>
      </c>
      <c r="I51" s="3">
        <f>G51/H51</f>
        <v>0.99887766554433222</v>
      </c>
      <c r="J51" s="19">
        <f>I51/F51</f>
        <v>1.1098640728270357</v>
      </c>
      <c r="K51" s="5" t="s">
        <v>264</v>
      </c>
      <c r="L51" s="8"/>
    </row>
    <row r="52" spans="1:12" ht="108" hidden="1" customHeight="1" x14ac:dyDescent="0.25">
      <c r="A52" s="5" t="s">
        <v>103</v>
      </c>
      <c r="B52" s="5" t="s">
        <v>114</v>
      </c>
      <c r="C52" s="5" t="s">
        <v>115</v>
      </c>
      <c r="D52" s="10" t="s">
        <v>17</v>
      </c>
      <c r="E52" s="10" t="s">
        <v>13</v>
      </c>
      <c r="F52" s="7">
        <v>1</v>
      </c>
      <c r="G52" s="6"/>
      <c r="H52" s="6"/>
      <c r="I52" s="3"/>
      <c r="J52" s="19"/>
      <c r="K52" s="5"/>
      <c r="L52" s="8"/>
    </row>
    <row r="53" spans="1:12" ht="75.75" hidden="1" customHeight="1" x14ac:dyDescent="0.25">
      <c r="A53" s="5" t="s">
        <v>103</v>
      </c>
      <c r="B53" s="5" t="s">
        <v>229</v>
      </c>
      <c r="C53" s="5" t="s">
        <v>116</v>
      </c>
      <c r="D53" s="9" t="s">
        <v>25</v>
      </c>
      <c r="E53" s="10" t="s">
        <v>18</v>
      </c>
      <c r="F53" s="11">
        <v>0</v>
      </c>
      <c r="G53" s="6"/>
      <c r="H53" s="6"/>
      <c r="I53" s="26"/>
      <c r="J53" s="2"/>
      <c r="K53" s="5"/>
      <c r="L53" s="13"/>
    </row>
    <row r="54" spans="1:12" ht="60" hidden="1" customHeight="1" x14ac:dyDescent="0.25">
      <c r="A54" s="9" t="s">
        <v>117</v>
      </c>
      <c r="B54" s="5" t="s">
        <v>118</v>
      </c>
      <c r="C54" s="5" t="s">
        <v>119</v>
      </c>
      <c r="D54" s="10" t="s">
        <v>17</v>
      </c>
      <c r="E54" s="10" t="s">
        <v>46</v>
      </c>
      <c r="F54" s="7">
        <v>0.9</v>
      </c>
      <c r="G54" s="12"/>
      <c r="H54" s="10"/>
      <c r="I54" s="4"/>
      <c r="J54" s="2"/>
      <c r="K54" s="5"/>
      <c r="L54" s="8"/>
    </row>
    <row r="55" spans="1:12" ht="60" hidden="1" customHeight="1" x14ac:dyDescent="0.25">
      <c r="A55" s="9" t="s">
        <v>117</v>
      </c>
      <c r="B55" s="5" t="s">
        <v>120</v>
      </c>
      <c r="C55" s="5" t="s">
        <v>121</v>
      </c>
      <c r="D55" s="10" t="s">
        <v>17</v>
      </c>
      <c r="E55" s="10" t="s">
        <v>18</v>
      </c>
      <c r="F55" s="7">
        <v>0.8</v>
      </c>
      <c r="G55" s="10"/>
      <c r="H55" s="10"/>
      <c r="I55" s="1"/>
      <c r="J55" s="2"/>
      <c r="K55" s="5"/>
      <c r="L55" s="8"/>
    </row>
    <row r="56" spans="1:12" ht="60" hidden="1" customHeight="1" x14ac:dyDescent="0.25">
      <c r="A56" s="9" t="s">
        <v>117</v>
      </c>
      <c r="B56" s="5" t="s">
        <v>122</v>
      </c>
      <c r="C56" s="5" t="s">
        <v>123</v>
      </c>
      <c r="D56" s="10" t="s">
        <v>17</v>
      </c>
      <c r="E56" s="10" t="s">
        <v>18</v>
      </c>
      <c r="F56" s="7">
        <v>0.8</v>
      </c>
      <c r="G56" s="10"/>
      <c r="H56" s="10"/>
      <c r="I56" s="17"/>
      <c r="J56" s="2"/>
      <c r="K56" s="5"/>
      <c r="L56" s="8"/>
    </row>
    <row r="57" spans="1:12" ht="88.5" hidden="1" customHeight="1" x14ac:dyDescent="0.25">
      <c r="A57" s="9" t="s">
        <v>117</v>
      </c>
      <c r="B57" s="5" t="s">
        <v>124</v>
      </c>
      <c r="C57" s="5" t="s">
        <v>125</v>
      </c>
      <c r="D57" s="10" t="s">
        <v>17</v>
      </c>
      <c r="E57" s="10" t="s">
        <v>13</v>
      </c>
      <c r="F57" s="7">
        <v>0.95</v>
      </c>
      <c r="G57" s="10"/>
      <c r="H57" s="10"/>
      <c r="I57" s="1"/>
      <c r="J57" s="2"/>
      <c r="K57" s="5"/>
      <c r="L57" s="8"/>
    </row>
    <row r="58" spans="1:12" ht="60" hidden="1" customHeight="1" x14ac:dyDescent="0.25">
      <c r="A58" s="9" t="s">
        <v>117</v>
      </c>
      <c r="B58" s="5" t="s">
        <v>126</v>
      </c>
      <c r="C58" s="5" t="s">
        <v>127</v>
      </c>
      <c r="D58" s="10" t="s">
        <v>17</v>
      </c>
      <c r="E58" s="10" t="s">
        <v>46</v>
      </c>
      <c r="F58" s="7">
        <v>0.8</v>
      </c>
      <c r="G58" s="10"/>
      <c r="H58" s="10"/>
      <c r="I58" s="4"/>
      <c r="J58" s="2"/>
      <c r="K58" s="5"/>
      <c r="L58" s="8"/>
    </row>
    <row r="59" spans="1:12" ht="96.75" hidden="1" customHeight="1" x14ac:dyDescent="0.25">
      <c r="A59" s="9" t="s">
        <v>117</v>
      </c>
      <c r="B59" s="5" t="s">
        <v>230</v>
      </c>
      <c r="C59" s="5" t="s">
        <v>128</v>
      </c>
      <c r="D59" s="10" t="s">
        <v>17</v>
      </c>
      <c r="E59" s="10" t="s">
        <v>18</v>
      </c>
      <c r="F59" s="7">
        <v>1</v>
      </c>
      <c r="G59" s="10"/>
      <c r="H59" s="10"/>
      <c r="I59" s="1"/>
      <c r="J59" s="2"/>
      <c r="K59" s="5"/>
      <c r="L59" s="8"/>
    </row>
    <row r="60" spans="1:12" ht="60" hidden="1" customHeight="1" x14ac:dyDescent="0.25">
      <c r="A60" s="9" t="s">
        <v>117</v>
      </c>
      <c r="B60" s="5" t="s">
        <v>231</v>
      </c>
      <c r="C60" s="5" t="s">
        <v>129</v>
      </c>
      <c r="D60" s="10" t="s">
        <v>17</v>
      </c>
      <c r="E60" s="10" t="s">
        <v>18</v>
      </c>
      <c r="F60" s="7">
        <v>1</v>
      </c>
      <c r="G60" s="10"/>
      <c r="H60" s="10"/>
      <c r="I60" s="1"/>
      <c r="J60" s="2"/>
      <c r="K60" s="5"/>
      <c r="L60" s="8"/>
    </row>
    <row r="61" spans="1:12" ht="47.25" customHeight="1" x14ac:dyDescent="0.25">
      <c r="A61" s="9" t="s">
        <v>117</v>
      </c>
      <c r="B61" s="5" t="s">
        <v>130</v>
      </c>
      <c r="C61" s="5" t="s">
        <v>131</v>
      </c>
      <c r="D61" s="10" t="s">
        <v>17</v>
      </c>
      <c r="E61" s="10" t="s">
        <v>26</v>
      </c>
      <c r="F61" s="7">
        <v>0.9</v>
      </c>
      <c r="G61" s="6">
        <v>235</v>
      </c>
      <c r="H61" s="6">
        <v>249</v>
      </c>
      <c r="I61" s="1">
        <f>G61/H61</f>
        <v>0.94377510040160639</v>
      </c>
      <c r="J61" s="2">
        <f>I61/F61</f>
        <v>1.0486390004462294</v>
      </c>
      <c r="K61" s="5" t="s">
        <v>259</v>
      </c>
      <c r="L61" s="8"/>
    </row>
    <row r="62" spans="1:12" ht="47.25" customHeight="1" x14ac:dyDescent="0.25">
      <c r="A62" s="9" t="s">
        <v>117</v>
      </c>
      <c r="B62" s="5" t="s">
        <v>132</v>
      </c>
      <c r="C62" s="5" t="s">
        <v>133</v>
      </c>
      <c r="D62" s="10" t="s">
        <v>42</v>
      </c>
      <c r="E62" s="10" t="s">
        <v>26</v>
      </c>
      <c r="F62" s="7">
        <v>0.04</v>
      </c>
      <c r="G62" s="6" t="s">
        <v>260</v>
      </c>
      <c r="H62" s="6">
        <v>2826</v>
      </c>
      <c r="I62" s="1">
        <f>109/2826</f>
        <v>3.8570417551309272E-2</v>
      </c>
      <c r="J62" s="2">
        <f>I62/F62</f>
        <v>0.96426043878273182</v>
      </c>
      <c r="K62" s="5" t="s">
        <v>261</v>
      </c>
      <c r="L62" s="8"/>
    </row>
    <row r="63" spans="1:12" ht="86.25" hidden="1" customHeight="1" x14ac:dyDescent="0.25">
      <c r="A63" s="9" t="s">
        <v>117</v>
      </c>
      <c r="B63" s="5" t="s">
        <v>134</v>
      </c>
      <c r="C63" s="5" t="s">
        <v>135</v>
      </c>
      <c r="D63" s="10" t="s">
        <v>42</v>
      </c>
      <c r="E63" s="10" t="s">
        <v>13</v>
      </c>
      <c r="F63" s="7">
        <v>0.02</v>
      </c>
      <c r="G63" s="10"/>
      <c r="H63" s="10"/>
      <c r="I63" s="10"/>
      <c r="J63" s="2"/>
      <c r="K63" s="5"/>
      <c r="L63" s="8"/>
    </row>
    <row r="64" spans="1:12" ht="47.25" hidden="1" customHeight="1" x14ac:dyDescent="0.25">
      <c r="A64" s="9" t="s">
        <v>117</v>
      </c>
      <c r="B64" s="5" t="s">
        <v>136</v>
      </c>
      <c r="C64" s="5" t="s">
        <v>137</v>
      </c>
      <c r="D64" s="10" t="s">
        <v>42</v>
      </c>
      <c r="E64" s="10" t="s">
        <v>13</v>
      </c>
      <c r="F64" s="7">
        <v>0.01</v>
      </c>
      <c r="G64" s="10"/>
      <c r="H64" s="10"/>
      <c r="I64" s="1"/>
      <c r="J64" s="2"/>
      <c r="K64" s="5"/>
      <c r="L64" s="8"/>
    </row>
    <row r="65" spans="1:12" ht="59.25" hidden="1" customHeight="1" x14ac:dyDescent="0.25">
      <c r="A65" s="9" t="s">
        <v>117</v>
      </c>
      <c r="B65" s="5" t="s">
        <v>138</v>
      </c>
      <c r="C65" s="5" t="s">
        <v>139</v>
      </c>
      <c r="D65" s="9" t="s">
        <v>25</v>
      </c>
      <c r="E65" s="10" t="s">
        <v>46</v>
      </c>
      <c r="F65" s="10">
        <v>0</v>
      </c>
      <c r="G65" s="10"/>
      <c r="H65" s="10"/>
      <c r="I65" s="1"/>
      <c r="J65" s="2"/>
      <c r="K65" s="5"/>
      <c r="L65" s="8"/>
    </row>
    <row r="66" spans="1:12" ht="59.25" hidden="1" customHeight="1" x14ac:dyDescent="0.25">
      <c r="A66" s="9" t="s">
        <v>140</v>
      </c>
      <c r="B66" s="5" t="s">
        <v>141</v>
      </c>
      <c r="C66" s="5" t="s">
        <v>142</v>
      </c>
      <c r="D66" s="10" t="s">
        <v>17</v>
      </c>
      <c r="E66" s="10" t="s">
        <v>46</v>
      </c>
      <c r="F66" s="7">
        <v>1</v>
      </c>
      <c r="G66" s="10"/>
      <c r="H66" s="10"/>
      <c r="I66" s="4"/>
      <c r="J66" s="2"/>
      <c r="K66" s="5"/>
      <c r="L66" s="8"/>
    </row>
    <row r="67" spans="1:12" ht="59.25" hidden="1" customHeight="1" x14ac:dyDescent="0.25">
      <c r="A67" s="5" t="s">
        <v>140</v>
      </c>
      <c r="B67" s="5" t="s">
        <v>143</v>
      </c>
      <c r="C67" s="5" t="s">
        <v>144</v>
      </c>
      <c r="D67" s="6" t="s">
        <v>17</v>
      </c>
      <c r="E67" s="6" t="s">
        <v>13</v>
      </c>
      <c r="F67" s="7">
        <v>1</v>
      </c>
      <c r="G67" s="10"/>
      <c r="H67" s="10"/>
      <c r="I67" s="1"/>
      <c r="J67" s="2"/>
      <c r="K67" s="5"/>
      <c r="L67" s="8"/>
    </row>
    <row r="68" spans="1:12" ht="195.75" hidden="1" customHeight="1" x14ac:dyDescent="0.25">
      <c r="A68" s="5" t="s">
        <v>140</v>
      </c>
      <c r="B68" s="5" t="s">
        <v>145</v>
      </c>
      <c r="C68" s="5" t="s">
        <v>146</v>
      </c>
      <c r="D68" s="6" t="s">
        <v>17</v>
      </c>
      <c r="E68" s="6" t="s">
        <v>13</v>
      </c>
      <c r="F68" s="7">
        <v>0.9</v>
      </c>
      <c r="G68" s="10"/>
      <c r="H68" s="10"/>
      <c r="I68" s="1"/>
      <c r="J68" s="2"/>
      <c r="K68" s="5"/>
      <c r="L68" s="8"/>
    </row>
    <row r="69" spans="1:12" ht="60" hidden="1" x14ac:dyDescent="0.25">
      <c r="A69" s="5" t="s">
        <v>140</v>
      </c>
      <c r="B69" s="5" t="s">
        <v>147</v>
      </c>
      <c r="C69" s="5" t="s">
        <v>148</v>
      </c>
      <c r="D69" s="6" t="s">
        <v>12</v>
      </c>
      <c r="E69" s="6" t="s">
        <v>13</v>
      </c>
      <c r="F69" s="7">
        <v>0.95</v>
      </c>
      <c r="G69" s="10"/>
      <c r="H69" s="10"/>
      <c r="I69" s="1"/>
      <c r="J69" s="2"/>
      <c r="K69" s="5"/>
      <c r="L69" s="8"/>
    </row>
    <row r="70" spans="1:12" ht="60" hidden="1" x14ac:dyDescent="0.25">
      <c r="A70" s="5" t="s">
        <v>140</v>
      </c>
      <c r="B70" s="5" t="s">
        <v>149</v>
      </c>
      <c r="C70" s="5" t="s">
        <v>150</v>
      </c>
      <c r="D70" s="10" t="s">
        <v>17</v>
      </c>
      <c r="E70" s="10" t="s">
        <v>46</v>
      </c>
      <c r="F70" s="7">
        <v>0.7</v>
      </c>
      <c r="G70" s="10"/>
      <c r="H70" s="10"/>
      <c r="I70" s="4"/>
      <c r="J70" s="2"/>
      <c r="K70" s="5"/>
      <c r="L70" s="8"/>
    </row>
    <row r="71" spans="1:12" ht="45" hidden="1" x14ac:dyDescent="0.25">
      <c r="A71" s="5" t="s">
        <v>140</v>
      </c>
      <c r="B71" s="5" t="s">
        <v>151</v>
      </c>
      <c r="C71" s="5" t="s">
        <v>152</v>
      </c>
      <c r="D71" s="9" t="s">
        <v>25</v>
      </c>
      <c r="E71" s="10" t="s">
        <v>18</v>
      </c>
      <c r="F71" s="7">
        <v>1</v>
      </c>
      <c r="G71" s="10"/>
      <c r="H71" s="10"/>
      <c r="I71" s="4"/>
      <c r="J71" s="2"/>
      <c r="K71" s="5"/>
      <c r="L71" s="8"/>
    </row>
    <row r="72" spans="1:12" ht="30" hidden="1" x14ac:dyDescent="0.25">
      <c r="A72" s="5" t="s">
        <v>140</v>
      </c>
      <c r="B72" s="5" t="s">
        <v>153</v>
      </c>
      <c r="C72" s="5" t="s">
        <v>153</v>
      </c>
      <c r="D72" s="9" t="s">
        <v>25</v>
      </c>
      <c r="E72" s="10" t="s">
        <v>18</v>
      </c>
      <c r="F72" s="11">
        <v>0</v>
      </c>
      <c r="G72" s="10"/>
      <c r="H72" s="10"/>
      <c r="I72" s="4"/>
      <c r="J72" s="2"/>
      <c r="K72" s="5"/>
      <c r="L72" s="8"/>
    </row>
    <row r="73" spans="1:12" ht="96.75" hidden="1" customHeight="1" x14ac:dyDescent="0.25">
      <c r="A73" s="5" t="s">
        <v>154</v>
      </c>
      <c r="B73" s="5" t="s">
        <v>155</v>
      </c>
      <c r="C73" s="5" t="s">
        <v>156</v>
      </c>
      <c r="D73" s="10" t="s">
        <v>17</v>
      </c>
      <c r="E73" s="10" t="s">
        <v>13</v>
      </c>
      <c r="F73" s="7">
        <v>1</v>
      </c>
      <c r="G73" s="10"/>
      <c r="H73" s="10"/>
      <c r="I73" s="1"/>
      <c r="J73" s="2"/>
      <c r="K73" s="5"/>
      <c r="L73" s="8"/>
    </row>
    <row r="74" spans="1:12" ht="87.75" hidden="1" customHeight="1" x14ac:dyDescent="0.25">
      <c r="A74" s="5" t="s">
        <v>154</v>
      </c>
      <c r="B74" s="5" t="s">
        <v>157</v>
      </c>
      <c r="C74" s="5" t="s">
        <v>158</v>
      </c>
      <c r="D74" s="10" t="s">
        <v>17</v>
      </c>
      <c r="E74" s="10" t="s">
        <v>13</v>
      </c>
      <c r="F74" s="7">
        <v>1</v>
      </c>
      <c r="G74" s="10"/>
      <c r="H74" s="10"/>
      <c r="I74" s="1"/>
      <c r="J74" s="2"/>
      <c r="K74" s="5"/>
      <c r="L74" s="8"/>
    </row>
    <row r="75" spans="1:12" ht="75" hidden="1" customHeight="1" x14ac:dyDescent="0.25">
      <c r="A75" s="9" t="s">
        <v>154</v>
      </c>
      <c r="B75" s="5" t="s">
        <v>159</v>
      </c>
      <c r="C75" s="5" t="s">
        <v>160</v>
      </c>
      <c r="D75" s="10" t="s">
        <v>17</v>
      </c>
      <c r="E75" s="10" t="s">
        <v>13</v>
      </c>
      <c r="F75" s="7">
        <v>1</v>
      </c>
      <c r="G75" s="10"/>
      <c r="H75" s="10"/>
      <c r="I75" s="1"/>
      <c r="J75" s="2"/>
      <c r="K75" s="5"/>
      <c r="L75" s="8"/>
    </row>
    <row r="76" spans="1:12" ht="121.5" customHeight="1" x14ac:dyDescent="0.25">
      <c r="A76" s="5" t="s">
        <v>154</v>
      </c>
      <c r="B76" s="5" t="s">
        <v>161</v>
      </c>
      <c r="C76" s="5" t="s">
        <v>162</v>
      </c>
      <c r="D76" s="10" t="s">
        <v>17</v>
      </c>
      <c r="E76" s="10" t="s">
        <v>26</v>
      </c>
      <c r="F76" s="7">
        <v>1</v>
      </c>
      <c r="G76" s="6">
        <v>9</v>
      </c>
      <c r="H76" s="6">
        <v>9</v>
      </c>
      <c r="I76" s="17">
        <f>G76/H76</f>
        <v>1</v>
      </c>
      <c r="J76" s="19">
        <f>I76/F76</f>
        <v>1</v>
      </c>
      <c r="K76" s="5" t="s">
        <v>257</v>
      </c>
      <c r="L76" s="8"/>
    </row>
    <row r="77" spans="1:12" ht="45" hidden="1" x14ac:dyDescent="0.25">
      <c r="A77" s="5" t="s">
        <v>163</v>
      </c>
      <c r="B77" s="5" t="s">
        <v>164</v>
      </c>
      <c r="C77" s="5" t="s">
        <v>165</v>
      </c>
      <c r="D77" s="6" t="s">
        <v>42</v>
      </c>
      <c r="E77" s="10" t="s">
        <v>18</v>
      </c>
      <c r="F77" s="7">
        <v>0.9</v>
      </c>
      <c r="G77" s="10"/>
      <c r="H77" s="10"/>
      <c r="I77" s="3"/>
      <c r="J77" s="19"/>
      <c r="K77" s="5"/>
    </row>
    <row r="78" spans="1:12" ht="84" customHeight="1" x14ac:dyDescent="0.25">
      <c r="A78" s="5" t="s">
        <v>163</v>
      </c>
      <c r="B78" s="5" t="s">
        <v>166</v>
      </c>
      <c r="C78" s="5" t="s">
        <v>167</v>
      </c>
      <c r="D78" s="10" t="s">
        <v>75</v>
      </c>
      <c r="E78" s="10" t="s">
        <v>26</v>
      </c>
      <c r="F78" s="7">
        <v>0.9</v>
      </c>
      <c r="G78" s="29">
        <v>9366291</v>
      </c>
      <c r="H78" s="26">
        <v>13120384</v>
      </c>
      <c r="I78" s="1">
        <f>G78/H78</f>
        <v>0.7138732372467147</v>
      </c>
      <c r="J78" s="2">
        <f>I78/F78</f>
        <v>0.79319248582968294</v>
      </c>
      <c r="K78" s="5" t="s">
        <v>248</v>
      </c>
    </row>
    <row r="79" spans="1:12" ht="120" hidden="1" x14ac:dyDescent="0.25">
      <c r="A79" s="5" t="s">
        <v>163</v>
      </c>
      <c r="B79" s="5" t="s">
        <v>168</v>
      </c>
      <c r="C79" s="5" t="s">
        <v>169</v>
      </c>
      <c r="D79" s="10" t="s">
        <v>17</v>
      </c>
      <c r="E79" s="10" t="s">
        <v>13</v>
      </c>
      <c r="F79" s="7">
        <v>0.9</v>
      </c>
      <c r="G79" s="6"/>
      <c r="H79" s="6"/>
      <c r="I79" s="1"/>
      <c r="J79" s="2"/>
      <c r="K79" s="5"/>
    </row>
    <row r="80" spans="1:12" ht="82.5" customHeight="1" x14ac:dyDescent="0.25">
      <c r="A80" s="5" t="s">
        <v>163</v>
      </c>
      <c r="B80" s="5" t="s">
        <v>170</v>
      </c>
      <c r="C80" s="5" t="s">
        <v>171</v>
      </c>
      <c r="D80" s="9" t="s">
        <v>25</v>
      </c>
      <c r="E80" s="10" t="s">
        <v>26</v>
      </c>
      <c r="F80" s="21">
        <v>0</v>
      </c>
      <c r="G80" s="6">
        <v>0</v>
      </c>
      <c r="H80" s="6">
        <v>0</v>
      </c>
      <c r="I80" s="6">
        <v>0</v>
      </c>
      <c r="J80" s="39">
        <v>1</v>
      </c>
      <c r="K80" s="5" t="s">
        <v>283</v>
      </c>
    </row>
    <row r="81" spans="1:12" ht="45" hidden="1" x14ac:dyDescent="0.25">
      <c r="A81" s="5" t="s">
        <v>172</v>
      </c>
      <c r="B81" s="5" t="s">
        <v>173</v>
      </c>
      <c r="C81" s="5" t="s">
        <v>174</v>
      </c>
      <c r="D81" s="6" t="s">
        <v>42</v>
      </c>
      <c r="E81" s="10" t="s">
        <v>46</v>
      </c>
      <c r="F81" s="7">
        <v>0.9</v>
      </c>
      <c r="G81" s="10"/>
      <c r="H81" s="10"/>
      <c r="I81" s="4"/>
      <c r="J81" s="2"/>
      <c r="K81" s="5"/>
      <c r="L81" s="8"/>
    </row>
    <row r="82" spans="1:12" ht="173.25" hidden="1" customHeight="1" x14ac:dyDescent="0.25">
      <c r="A82" s="5" t="s">
        <v>172</v>
      </c>
      <c r="B82" s="5" t="s">
        <v>175</v>
      </c>
      <c r="C82" s="5" t="s">
        <v>176</v>
      </c>
      <c r="D82" s="10" t="s">
        <v>17</v>
      </c>
      <c r="E82" s="10" t="s">
        <v>13</v>
      </c>
      <c r="F82" s="7">
        <v>0.9</v>
      </c>
      <c r="G82" s="10"/>
      <c r="H82" s="10"/>
      <c r="I82" s="3"/>
      <c r="J82" s="2"/>
      <c r="K82" s="5"/>
      <c r="L82" s="13"/>
    </row>
    <row r="83" spans="1:12" ht="137.25" customHeight="1" x14ac:dyDescent="0.25">
      <c r="A83" s="5" t="s">
        <v>172</v>
      </c>
      <c r="B83" s="5" t="s">
        <v>177</v>
      </c>
      <c r="C83" s="5" t="s">
        <v>178</v>
      </c>
      <c r="D83" s="10" t="s">
        <v>17</v>
      </c>
      <c r="E83" s="10" t="s">
        <v>26</v>
      </c>
      <c r="F83" s="7">
        <v>0.9</v>
      </c>
      <c r="G83" s="10">
        <v>106</v>
      </c>
      <c r="H83" s="6">
        <v>90</v>
      </c>
      <c r="I83" s="3">
        <f>G83/H83</f>
        <v>1.1777777777777778</v>
      </c>
      <c r="J83" s="2">
        <f>I83/F83</f>
        <v>1.308641975308642</v>
      </c>
      <c r="K83" s="5" t="s">
        <v>254</v>
      </c>
      <c r="L83" s="13"/>
    </row>
    <row r="84" spans="1:12" ht="135" customHeight="1" x14ac:dyDescent="0.25">
      <c r="A84" s="5" t="s">
        <v>172</v>
      </c>
      <c r="B84" s="5" t="s">
        <v>179</v>
      </c>
      <c r="C84" s="5" t="s">
        <v>180</v>
      </c>
      <c r="D84" s="10" t="s">
        <v>17</v>
      </c>
      <c r="E84" s="10" t="s">
        <v>26</v>
      </c>
      <c r="F84" s="7">
        <v>0.9</v>
      </c>
      <c r="G84" s="10">
        <v>83.52</v>
      </c>
      <c r="H84" s="6">
        <v>83.53</v>
      </c>
      <c r="I84" s="3">
        <f>G84/H84</f>
        <v>0.99988028253322159</v>
      </c>
      <c r="J84" s="2">
        <f>I84/F84</f>
        <v>1.1109780917035794</v>
      </c>
      <c r="K84" s="5" t="s">
        <v>255</v>
      </c>
      <c r="L84" s="8"/>
    </row>
    <row r="85" spans="1:12" ht="45" x14ac:dyDescent="0.25">
      <c r="A85" s="5" t="s">
        <v>172</v>
      </c>
      <c r="B85" s="5" t="s">
        <v>181</v>
      </c>
      <c r="C85" s="5" t="s">
        <v>182</v>
      </c>
      <c r="D85" s="9" t="s">
        <v>25</v>
      </c>
      <c r="E85" s="10" t="s">
        <v>26</v>
      </c>
      <c r="F85" s="11">
        <v>0</v>
      </c>
      <c r="G85" s="6">
        <v>0</v>
      </c>
      <c r="H85" s="6">
        <v>0</v>
      </c>
      <c r="I85" s="7">
        <v>0</v>
      </c>
      <c r="J85" s="19">
        <v>1</v>
      </c>
      <c r="K85" s="5" t="s">
        <v>253</v>
      </c>
      <c r="L85" s="8"/>
    </row>
    <row r="86" spans="1:12" ht="60.75" hidden="1" customHeight="1" x14ac:dyDescent="0.25">
      <c r="A86" s="5" t="s">
        <v>172</v>
      </c>
      <c r="B86" s="5" t="s">
        <v>183</v>
      </c>
      <c r="C86" s="5" t="s">
        <v>183</v>
      </c>
      <c r="D86" s="9" t="s">
        <v>25</v>
      </c>
      <c r="E86" s="10" t="s">
        <v>184</v>
      </c>
      <c r="F86" s="11">
        <v>0</v>
      </c>
      <c r="G86" s="6"/>
      <c r="H86" s="6"/>
      <c r="I86" s="4"/>
      <c r="J86" s="2"/>
      <c r="K86" s="5"/>
      <c r="L86" s="8"/>
    </row>
    <row r="87" spans="1:12" ht="45" hidden="1" x14ac:dyDescent="0.25">
      <c r="A87" s="9" t="s">
        <v>185</v>
      </c>
      <c r="B87" s="30" t="s">
        <v>186</v>
      </c>
      <c r="C87" s="5" t="s">
        <v>187</v>
      </c>
      <c r="D87" s="10" t="s">
        <v>12</v>
      </c>
      <c r="E87" s="10" t="s">
        <v>13</v>
      </c>
      <c r="F87" s="7">
        <v>1</v>
      </c>
      <c r="G87" s="10"/>
      <c r="H87" s="10"/>
      <c r="I87" s="4"/>
      <c r="J87" s="2"/>
      <c r="K87" s="5"/>
      <c r="L87" s="8"/>
    </row>
    <row r="88" spans="1:12" ht="206.25" hidden="1" customHeight="1" x14ac:dyDescent="0.25">
      <c r="A88" s="9" t="s">
        <v>185</v>
      </c>
      <c r="B88" s="5" t="s">
        <v>188</v>
      </c>
      <c r="C88" s="5" t="s">
        <v>189</v>
      </c>
      <c r="D88" s="6" t="s">
        <v>42</v>
      </c>
      <c r="E88" s="10" t="s">
        <v>18</v>
      </c>
      <c r="F88" s="7">
        <v>0.95</v>
      </c>
      <c r="G88" s="10"/>
      <c r="H88" s="10"/>
      <c r="I88" s="3"/>
      <c r="J88" s="2"/>
      <c r="K88" s="5"/>
      <c r="L88" s="8"/>
    </row>
    <row r="89" spans="1:12" ht="89.25" hidden="1" customHeight="1" x14ac:dyDescent="0.25">
      <c r="A89" s="9" t="s">
        <v>185</v>
      </c>
      <c r="B89" s="5" t="s">
        <v>190</v>
      </c>
      <c r="C89" s="5" t="s">
        <v>191</v>
      </c>
      <c r="D89" s="10" t="s">
        <v>12</v>
      </c>
      <c r="E89" s="10" t="s">
        <v>13</v>
      </c>
      <c r="F89" s="7">
        <v>0.92</v>
      </c>
      <c r="G89" s="10"/>
      <c r="H89" s="10"/>
      <c r="I89" s="4"/>
      <c r="J89" s="2"/>
      <c r="K89" s="5"/>
      <c r="L89" s="8"/>
    </row>
    <row r="90" spans="1:12" ht="89.25" hidden="1" customHeight="1" x14ac:dyDescent="0.25">
      <c r="A90" s="9" t="s">
        <v>185</v>
      </c>
      <c r="B90" s="5" t="s">
        <v>192</v>
      </c>
      <c r="C90" s="5" t="s">
        <v>193</v>
      </c>
      <c r="D90" s="10" t="s">
        <v>12</v>
      </c>
      <c r="E90" s="10" t="s">
        <v>13</v>
      </c>
      <c r="F90" s="7">
        <v>0.92</v>
      </c>
      <c r="G90" s="10"/>
      <c r="H90" s="10"/>
      <c r="I90" s="1"/>
      <c r="J90" s="2"/>
      <c r="K90" s="5"/>
      <c r="L90" s="8"/>
    </row>
    <row r="91" spans="1:12" ht="60" hidden="1" x14ac:dyDescent="0.25">
      <c r="A91" s="9" t="s">
        <v>185</v>
      </c>
      <c r="B91" s="5" t="s">
        <v>194</v>
      </c>
      <c r="C91" s="5" t="s">
        <v>195</v>
      </c>
      <c r="D91" s="10" t="s">
        <v>12</v>
      </c>
      <c r="E91" s="10" t="s">
        <v>18</v>
      </c>
      <c r="F91" s="7">
        <v>0.9</v>
      </c>
      <c r="G91" s="10"/>
      <c r="H91" s="10"/>
      <c r="I91" s="4"/>
      <c r="J91" s="2"/>
      <c r="K91" s="5"/>
      <c r="L91" s="8"/>
    </row>
    <row r="92" spans="1:12" ht="45" hidden="1" x14ac:dyDescent="0.25">
      <c r="A92" s="9" t="s">
        <v>185</v>
      </c>
      <c r="B92" s="5" t="s">
        <v>196</v>
      </c>
      <c r="C92" s="5" t="s">
        <v>197</v>
      </c>
      <c r="D92" s="10" t="s">
        <v>17</v>
      </c>
      <c r="E92" s="6" t="s">
        <v>18</v>
      </c>
      <c r="F92" s="7">
        <v>1</v>
      </c>
      <c r="G92" s="10"/>
      <c r="H92" s="10"/>
      <c r="I92" s="4"/>
      <c r="J92" s="2"/>
      <c r="K92" s="5"/>
      <c r="L92" s="8"/>
    </row>
    <row r="93" spans="1:12" hidden="1" x14ac:dyDescent="0.25">
      <c r="A93" s="9" t="s">
        <v>185</v>
      </c>
      <c r="B93" s="5" t="s">
        <v>198</v>
      </c>
      <c r="C93" s="5" t="s">
        <v>199</v>
      </c>
      <c r="D93" s="10" t="s">
        <v>12</v>
      </c>
      <c r="E93" s="10" t="s">
        <v>18</v>
      </c>
      <c r="F93" s="7">
        <v>0.08</v>
      </c>
      <c r="G93" s="10"/>
      <c r="H93" s="10"/>
      <c r="I93" s="1"/>
      <c r="J93" s="2"/>
      <c r="K93" s="5"/>
      <c r="L93" s="8"/>
    </row>
    <row r="94" spans="1:12" ht="30" hidden="1" x14ac:dyDescent="0.25">
      <c r="A94" s="9" t="s">
        <v>185</v>
      </c>
      <c r="B94" s="5" t="s">
        <v>247</v>
      </c>
      <c r="C94" s="5" t="s">
        <v>200</v>
      </c>
      <c r="D94" s="9" t="s">
        <v>25</v>
      </c>
      <c r="E94" s="10" t="s">
        <v>13</v>
      </c>
      <c r="F94" s="11">
        <v>0</v>
      </c>
      <c r="G94" s="10"/>
      <c r="H94" s="10"/>
      <c r="I94" s="7"/>
      <c r="J94" s="2"/>
      <c r="K94" s="5"/>
      <c r="L94" s="8"/>
    </row>
    <row r="95" spans="1:12" ht="99" hidden="1" customHeight="1" x14ac:dyDescent="0.25">
      <c r="A95" s="9" t="s">
        <v>185</v>
      </c>
      <c r="B95" s="5" t="s">
        <v>201</v>
      </c>
      <c r="C95" s="5" t="s">
        <v>202</v>
      </c>
      <c r="D95" s="9" t="s">
        <v>25</v>
      </c>
      <c r="E95" s="10" t="s">
        <v>13</v>
      </c>
      <c r="F95" s="11">
        <v>0</v>
      </c>
      <c r="G95" s="10"/>
      <c r="H95" s="10"/>
      <c r="I95" s="7"/>
      <c r="J95" s="2"/>
      <c r="K95" s="5"/>
      <c r="L95" s="8"/>
    </row>
    <row r="96" spans="1:12" ht="45" hidden="1" x14ac:dyDescent="0.25">
      <c r="A96" s="9" t="s">
        <v>203</v>
      </c>
      <c r="B96" s="5" t="s">
        <v>204</v>
      </c>
      <c r="C96" s="5" t="s">
        <v>205</v>
      </c>
      <c r="D96" s="10" t="s">
        <v>12</v>
      </c>
      <c r="E96" s="10" t="s">
        <v>13</v>
      </c>
      <c r="F96" s="7">
        <v>0.9</v>
      </c>
      <c r="G96" s="10"/>
      <c r="H96" s="10"/>
      <c r="I96" s="1"/>
      <c r="J96" s="2"/>
      <c r="K96" s="5"/>
      <c r="L96" s="8"/>
    </row>
    <row r="97" spans="1:12" ht="187.5" hidden="1" customHeight="1" x14ac:dyDescent="0.25">
      <c r="A97" s="9" t="s">
        <v>203</v>
      </c>
      <c r="B97" s="5" t="s">
        <v>206</v>
      </c>
      <c r="C97" s="5" t="s">
        <v>207</v>
      </c>
      <c r="D97" s="10" t="s">
        <v>17</v>
      </c>
      <c r="E97" s="10" t="s">
        <v>13</v>
      </c>
      <c r="F97" s="7">
        <v>0.9</v>
      </c>
      <c r="G97" s="10"/>
      <c r="H97" s="10"/>
      <c r="I97" s="1"/>
      <c r="J97" s="2"/>
      <c r="K97" s="5"/>
      <c r="L97" s="13"/>
    </row>
    <row r="98" spans="1:12" ht="158.25" hidden="1" customHeight="1" x14ac:dyDescent="0.25">
      <c r="A98" s="9" t="s">
        <v>203</v>
      </c>
      <c r="B98" s="5" t="s">
        <v>208</v>
      </c>
      <c r="C98" s="5" t="s">
        <v>209</v>
      </c>
      <c r="D98" s="10" t="s">
        <v>17</v>
      </c>
      <c r="E98" s="10" t="s">
        <v>13</v>
      </c>
      <c r="F98" s="7">
        <v>0.2</v>
      </c>
      <c r="G98" s="29"/>
      <c r="H98" s="29"/>
      <c r="I98" s="1"/>
      <c r="J98" s="2"/>
      <c r="K98" s="5"/>
      <c r="L98" s="8"/>
    </row>
    <row r="99" spans="1:12" ht="162" customHeight="1" x14ac:dyDescent="0.25">
      <c r="A99" s="9" t="s">
        <v>203</v>
      </c>
      <c r="B99" s="5" t="s">
        <v>210</v>
      </c>
      <c r="C99" s="6" t="s">
        <v>211</v>
      </c>
      <c r="D99" s="10" t="s">
        <v>17</v>
      </c>
      <c r="E99" s="10" t="s">
        <v>26</v>
      </c>
      <c r="F99" s="29">
        <v>80</v>
      </c>
      <c r="G99" s="6">
        <v>128</v>
      </c>
      <c r="H99" s="6">
        <v>1</v>
      </c>
      <c r="I99" s="49">
        <f>G99</f>
        <v>128</v>
      </c>
      <c r="J99" s="2">
        <f>I99/F99</f>
        <v>1.6</v>
      </c>
      <c r="K99" s="5" t="s">
        <v>258</v>
      </c>
      <c r="L99" s="8"/>
    </row>
    <row r="100" spans="1:12" ht="177.75" hidden="1" customHeight="1" x14ac:dyDescent="0.25">
      <c r="A100" s="9" t="s">
        <v>203</v>
      </c>
      <c r="B100" s="5" t="s">
        <v>212</v>
      </c>
      <c r="C100" s="31" t="s">
        <v>242</v>
      </c>
      <c r="D100" s="32" t="s">
        <v>25</v>
      </c>
      <c r="E100" s="9" t="s">
        <v>13</v>
      </c>
      <c r="F100" s="33">
        <v>0</v>
      </c>
      <c r="G100" s="33"/>
      <c r="H100" s="33"/>
      <c r="I100" s="34"/>
      <c r="J100" s="34"/>
      <c r="K100" s="32"/>
      <c r="L100" s="8"/>
    </row>
    <row r="101" spans="1:12" ht="41.25" customHeight="1" x14ac:dyDescent="0.25">
      <c r="A101" s="9" t="s">
        <v>39</v>
      </c>
      <c r="B101" s="5" t="s">
        <v>213</v>
      </c>
      <c r="C101" s="5" t="s">
        <v>214</v>
      </c>
      <c r="D101" s="32" t="s">
        <v>25</v>
      </c>
      <c r="E101" s="33" t="s">
        <v>26</v>
      </c>
      <c r="F101" s="11">
        <v>0</v>
      </c>
      <c r="G101" s="10">
        <v>0</v>
      </c>
      <c r="H101" s="10">
        <v>242</v>
      </c>
      <c r="I101" s="7">
        <v>0</v>
      </c>
      <c r="J101" s="4">
        <v>1</v>
      </c>
      <c r="K101" s="5" t="s">
        <v>273</v>
      </c>
      <c r="L101" s="8"/>
    </row>
    <row r="102" spans="1:12" ht="99.75" customHeight="1" x14ac:dyDescent="0.25">
      <c r="A102" s="9" t="s">
        <v>39</v>
      </c>
      <c r="B102" s="5" t="s">
        <v>215</v>
      </c>
      <c r="C102" s="5" t="s">
        <v>216</v>
      </c>
      <c r="D102" s="32" t="s">
        <v>25</v>
      </c>
      <c r="E102" s="33" t="s">
        <v>26</v>
      </c>
      <c r="F102" s="33">
        <v>0</v>
      </c>
      <c r="G102" s="33">
        <v>0</v>
      </c>
      <c r="H102" s="33">
        <v>0</v>
      </c>
      <c r="I102" s="4">
        <v>0</v>
      </c>
      <c r="J102" s="4">
        <v>1</v>
      </c>
      <c r="K102" s="5" t="s">
        <v>272</v>
      </c>
      <c r="L102" s="8"/>
    </row>
    <row r="103" spans="1:12" hidden="1" x14ac:dyDescent="0.25">
      <c r="B103" s="8" t="s">
        <v>227</v>
      </c>
    </row>
    <row r="104" spans="1:12" hidden="1" x14ac:dyDescent="0.25"/>
  </sheetData>
  <autoFilter ref="A2:K104" xr:uid="{3D16BCEF-48E6-425A-B245-69C216151452}">
    <filterColumn colId="4">
      <filters>
        <filter val="_x0009_Trimestral (Mes Vencido)"/>
        <filter val="Cada vez que se requiera"/>
        <filter val="Mensual"/>
        <filter val="Mensual (Vencido)"/>
      </filters>
    </filterColumn>
  </autoFilter>
  <mergeCells count="9">
    <mergeCell ref="G1:I1"/>
    <mergeCell ref="J1:J2"/>
    <mergeCell ref="K1:K2"/>
    <mergeCell ref="A1:A2"/>
    <mergeCell ref="B1:B2"/>
    <mergeCell ref="C1:C2"/>
    <mergeCell ref="D1:D2"/>
    <mergeCell ref="E1:E2"/>
    <mergeCell ref="F1:F2"/>
  </mergeCells>
  <conditionalFormatting sqref="A1">
    <cfRule type="containsErrors" dxfId="7" priority="8">
      <formula>ISERROR(A1)</formula>
    </cfRule>
  </conditionalFormatting>
  <conditionalFormatting sqref="B1 D1">
    <cfRule type="containsErrors" dxfId="6" priority="7">
      <formula>ISERROR(B1)</formula>
    </cfRule>
  </conditionalFormatting>
  <conditionalFormatting sqref="E1">
    <cfRule type="containsErrors" dxfId="5" priority="6">
      <formula>ISERROR(E1)</formula>
    </cfRule>
  </conditionalFormatting>
  <conditionalFormatting sqref="F1">
    <cfRule type="containsErrors" dxfId="4" priority="5">
      <formula>ISERROR(F1)</formula>
    </cfRule>
  </conditionalFormatting>
  <conditionalFormatting sqref="K1">
    <cfRule type="containsErrors" dxfId="3" priority="3">
      <formula>ISERROR(K1)</formula>
    </cfRule>
  </conditionalFormatting>
  <conditionalFormatting sqref="J1">
    <cfRule type="containsErrors" dxfId="2" priority="4">
      <formula>ISERROR(J1)</formula>
    </cfRule>
  </conditionalFormatting>
  <conditionalFormatting sqref="C1">
    <cfRule type="containsErrors" dxfId="1" priority="2">
      <formula>ISERROR(C1)</formula>
    </cfRule>
  </conditionalFormatting>
  <conditionalFormatting sqref="I2">
    <cfRule type="containsErrors" dxfId="0" priority="1">
      <formula>ISERROR(I2)</formula>
    </cfRule>
  </conditionalFormatting>
  <hyperlinks>
    <hyperlink ref="B77" r:id="rId1" display="https://isolucion.idrd.gov.co/Isolucion4IDRD/Medicion/frmValorIndicador.aspx?Accion=Editar&amp;CodIndicador=MTYwNg==" xr:uid="{1866C03B-4E9A-4A14-9876-09E8C3B17EDE}"/>
    <hyperlink ref="B80" r:id="rId2" display="https://isolucion.idrd.gov.co/Isolucion4IDRD/Medicion/frmValorIndicador.aspx?Accion=Editar&amp;CodIndicador=MTYxOQ==" xr:uid="{9045BC5F-1BC7-4B74-8B59-AD4E32FE29A8}"/>
    <hyperlink ref="B22" r:id="rId3" display="https://isolucion.idrd.gov.co/Isolucion4IDRD/Medicion/frmValorIndicador.aspx?Accion=Editar&amp;CodIndicador=MTYyMQ==" xr:uid="{D65D3BD5-0C44-4A0E-A53C-D7D5ECBCDCCD}"/>
    <hyperlink ref="B23" r:id="rId4" display="https://isolucion.idrd.gov.co/Isolucion4IDRD/Medicion/frmValorIndicador.aspx?Accion=Editar&amp;CodIndicador=MTYyMw==" xr:uid="{09129A21-BE1A-494F-A7FB-0995490266AA}"/>
    <hyperlink ref="B24" r:id="rId5" display="https://isolucion.idrd.gov.co/Isolucion4IDRD/Medicion/frmValorIndicador.aspx?Accion=Editar&amp;CodIndicador=MTYyNA==" xr:uid="{F825FCCF-BD43-4803-A79A-2688846E411D}"/>
    <hyperlink ref="B25" r:id="rId6" display="https://isolucion.idrd.gov.co/Isolucion4IDRD/Medicion/frmValorIndicador.aspx?Accion=Editar&amp;CodIndicador=MTYyMg==" xr:uid="{5FEDB4C5-C1D7-42D4-9155-0DCF4AA23BBE}"/>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31539-CDA4-4FA6-80E4-64190F319BDE}">
  <dimension ref="A2:C15"/>
  <sheetViews>
    <sheetView topLeftCell="A7" workbookViewId="0">
      <selection activeCell="M16" sqref="M16"/>
    </sheetView>
  </sheetViews>
  <sheetFormatPr baseColWidth="10" defaultRowHeight="15" x14ac:dyDescent="0.25"/>
  <cols>
    <col min="1" max="1" width="34.140625" customWidth="1"/>
  </cols>
  <sheetData>
    <row r="2" spans="1:3" x14ac:dyDescent="0.25">
      <c r="A2" s="24" t="s">
        <v>232</v>
      </c>
      <c r="B2" s="25">
        <v>36</v>
      </c>
    </row>
    <row r="3" spans="1:3" x14ac:dyDescent="0.25">
      <c r="A3" s="24" t="s">
        <v>236</v>
      </c>
      <c r="B3" s="25">
        <v>27</v>
      </c>
      <c r="C3" s="22">
        <f>B3/B2</f>
        <v>0.75</v>
      </c>
    </row>
    <row r="4" spans="1:3" x14ac:dyDescent="0.25">
      <c r="A4" s="24" t="s">
        <v>237</v>
      </c>
      <c r="B4" s="25">
        <v>9</v>
      </c>
      <c r="C4" s="22">
        <f>B4/B2</f>
        <v>0.25</v>
      </c>
    </row>
    <row r="5" spans="1:3" x14ac:dyDescent="0.25">
      <c r="A5" s="13"/>
      <c r="B5" s="8"/>
    </row>
    <row r="8" spans="1:3" x14ac:dyDescent="0.25">
      <c r="C8" s="22"/>
    </row>
    <row r="9" spans="1:3" x14ac:dyDescent="0.25">
      <c r="B9" s="22"/>
    </row>
    <row r="10" spans="1:3" x14ac:dyDescent="0.25">
      <c r="A10" t="s">
        <v>238</v>
      </c>
    </row>
    <row r="11" spans="1:3" x14ac:dyDescent="0.25">
      <c r="A11" t="s">
        <v>240</v>
      </c>
    </row>
    <row r="12" spans="1:3" x14ac:dyDescent="0.25">
      <c r="A12" t="s">
        <v>233</v>
      </c>
      <c r="B12">
        <v>30</v>
      </c>
      <c r="C12" s="23">
        <f>B12/B15</f>
        <v>0.83333333333333337</v>
      </c>
    </row>
    <row r="13" spans="1:3" x14ac:dyDescent="0.25">
      <c r="A13" t="s">
        <v>234</v>
      </c>
      <c r="B13">
        <v>3</v>
      </c>
      <c r="C13" s="23">
        <f>B13/B15</f>
        <v>8.3333333333333329E-2</v>
      </c>
    </row>
    <row r="14" spans="1:3" x14ac:dyDescent="0.25">
      <c r="A14" t="s">
        <v>235</v>
      </c>
      <c r="B14">
        <v>3</v>
      </c>
      <c r="C14" s="23">
        <f>B14/B15</f>
        <v>8.3333333333333329E-2</v>
      </c>
    </row>
    <row r="15" spans="1:3" x14ac:dyDescent="0.25">
      <c r="B15">
        <f>SUM(B12:B14)</f>
        <v>36</v>
      </c>
      <c r="C15" s="22"/>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OCTUBRE</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MARLYS URIBE</cp:lastModifiedBy>
  <dcterms:created xsi:type="dcterms:W3CDTF">2021-06-28T15:47:31Z</dcterms:created>
  <dcterms:modified xsi:type="dcterms:W3CDTF">2021-11-22T13:44:09Z</dcterms:modified>
</cp:coreProperties>
</file>